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K81" i="20"/>
  <c r="J81" i="20"/>
  <c r="I81" i="20"/>
  <c r="H81" i="20"/>
  <c r="G81" i="20"/>
  <c r="F81" i="20"/>
  <c r="E81" i="20"/>
  <c r="M78" i="20"/>
  <c r="M77" i="20" s="1"/>
  <c r="L78" i="20"/>
  <c r="K78" i="20"/>
  <c r="K77" i="20" s="1"/>
  <c r="J78" i="20"/>
  <c r="I78" i="20"/>
  <c r="I77" i="20" s="1"/>
  <c r="H78" i="20"/>
  <c r="G78" i="20"/>
  <c r="G77" i="20" s="1"/>
  <c r="F78" i="20"/>
  <c r="E78" i="20"/>
  <c r="E77" i="20" s="1"/>
  <c r="L77" i="20"/>
  <c r="J77" i="20"/>
  <c r="H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M64" i="20" s="1"/>
  <c r="L65" i="20"/>
  <c r="K65" i="20"/>
  <c r="K64" i="20" s="1"/>
  <c r="J65" i="20"/>
  <c r="I65" i="20"/>
  <c r="I64" i="20" s="1"/>
  <c r="H65" i="20"/>
  <c r="G65" i="20"/>
  <c r="G64" i="20" s="1"/>
  <c r="F65" i="20"/>
  <c r="E65" i="20"/>
  <c r="E64" i="20" s="1"/>
  <c r="L64" i="20"/>
  <c r="J64" i="20"/>
  <c r="H64" i="20"/>
  <c r="F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M52" i="20" s="1"/>
  <c r="L53" i="20"/>
  <c r="K53" i="20"/>
  <c r="K52" i="20" s="1"/>
  <c r="K51" i="20" s="1"/>
  <c r="J53" i="20"/>
  <c r="I53" i="20"/>
  <c r="I52" i="20" s="1"/>
  <c r="H53" i="20"/>
  <c r="G53" i="20"/>
  <c r="G52" i="20" s="1"/>
  <c r="G51" i="20" s="1"/>
  <c r="F53" i="20"/>
  <c r="E53" i="20"/>
  <c r="E52" i="20" s="1"/>
  <c r="L52" i="20"/>
  <c r="L51" i="20" s="1"/>
  <c r="J52" i="20"/>
  <c r="J51" i="20" s="1"/>
  <c r="H52" i="20"/>
  <c r="H51" i="20" s="1"/>
  <c r="F52" i="20"/>
  <c r="F51" i="20" s="1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L5" i="20"/>
  <c r="L4" i="20" s="1"/>
  <c r="K5" i="20"/>
  <c r="J5" i="20"/>
  <c r="J4" i="20" s="1"/>
  <c r="J92" i="20" s="1"/>
  <c r="I5" i="20"/>
  <c r="H5" i="20"/>
  <c r="H4" i="20" s="1"/>
  <c r="H92" i="20" s="1"/>
  <c r="G5" i="20"/>
  <c r="F5" i="20"/>
  <c r="F4" i="20" s="1"/>
  <c r="F92" i="20" s="1"/>
  <c r="E5" i="20"/>
  <c r="M4" i="20"/>
  <c r="K4" i="20"/>
  <c r="I4" i="20"/>
  <c r="G4" i="20"/>
  <c r="E4" i="20"/>
  <c r="M81" i="19"/>
  <c r="L81" i="19"/>
  <c r="K81" i="19"/>
  <c r="J81" i="19"/>
  <c r="I81" i="19"/>
  <c r="H81" i="19"/>
  <c r="G81" i="19"/>
  <c r="F81" i="19"/>
  <c r="E81" i="19"/>
  <c r="M78" i="19"/>
  <c r="L78" i="19"/>
  <c r="L77" i="19" s="1"/>
  <c r="K78" i="19"/>
  <c r="J78" i="19"/>
  <c r="J77" i="19" s="1"/>
  <c r="I78" i="19"/>
  <c r="H78" i="19"/>
  <c r="H77" i="19" s="1"/>
  <c r="G78" i="19"/>
  <c r="F78" i="19"/>
  <c r="F77" i="19" s="1"/>
  <c r="E78" i="19"/>
  <c r="M77" i="19"/>
  <c r="K77" i="19"/>
  <c r="I77" i="19"/>
  <c r="G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I68" i="19"/>
  <c r="H68" i="19"/>
  <c r="G68" i="19"/>
  <c r="F68" i="19"/>
  <c r="E68" i="19"/>
  <c r="M65" i="19"/>
  <c r="L65" i="19"/>
  <c r="L64" i="19" s="1"/>
  <c r="K65" i="19"/>
  <c r="J65" i="19"/>
  <c r="J64" i="19" s="1"/>
  <c r="I65" i="19"/>
  <c r="H65" i="19"/>
  <c r="H64" i="19" s="1"/>
  <c r="G65" i="19"/>
  <c r="F65" i="19"/>
  <c r="F64" i="19" s="1"/>
  <c r="E65" i="19"/>
  <c r="M64" i="19"/>
  <c r="K64" i="19"/>
  <c r="I64" i="19"/>
  <c r="G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L53" i="19"/>
  <c r="L52" i="19" s="1"/>
  <c r="L51" i="19" s="1"/>
  <c r="K53" i="19"/>
  <c r="J53" i="19"/>
  <c r="J52" i="19" s="1"/>
  <c r="J51" i="19" s="1"/>
  <c r="I53" i="19"/>
  <c r="H53" i="19"/>
  <c r="H52" i="19" s="1"/>
  <c r="H51" i="19" s="1"/>
  <c r="G53" i="19"/>
  <c r="F53" i="19"/>
  <c r="F52" i="19" s="1"/>
  <c r="F51" i="19" s="1"/>
  <c r="E53" i="19"/>
  <c r="M52" i="19"/>
  <c r="M51" i="19" s="1"/>
  <c r="K52" i="19"/>
  <c r="K51" i="19" s="1"/>
  <c r="I52" i="19"/>
  <c r="I51" i="19" s="1"/>
  <c r="G52" i="19"/>
  <c r="G51" i="19" s="1"/>
  <c r="E52" i="19"/>
  <c r="E51" i="19" s="1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F8" i="19"/>
  <c r="E8" i="19"/>
  <c r="M5" i="19"/>
  <c r="M4" i="19" s="1"/>
  <c r="M92" i="19" s="1"/>
  <c r="L5" i="19"/>
  <c r="K5" i="19"/>
  <c r="K4" i="19" s="1"/>
  <c r="K92" i="19" s="1"/>
  <c r="J5" i="19"/>
  <c r="I5" i="19"/>
  <c r="I4" i="19" s="1"/>
  <c r="I92" i="19" s="1"/>
  <c r="H5" i="19"/>
  <c r="G5" i="19"/>
  <c r="G4" i="19" s="1"/>
  <c r="F5" i="19"/>
  <c r="E5" i="19"/>
  <c r="E4" i="19" s="1"/>
  <c r="E92" i="19" s="1"/>
  <c r="L4" i="19"/>
  <c r="L92" i="19" s="1"/>
  <c r="J4" i="19"/>
  <c r="H4" i="19"/>
  <c r="H92" i="19" s="1"/>
  <c r="F4" i="19"/>
  <c r="F92" i="19" s="1"/>
  <c r="M81" i="18"/>
  <c r="L81" i="18"/>
  <c r="L77" i="18" s="1"/>
  <c r="K81" i="18"/>
  <c r="J81" i="18"/>
  <c r="I81" i="18"/>
  <c r="H81" i="18"/>
  <c r="G81" i="18"/>
  <c r="F81" i="18"/>
  <c r="E81" i="18"/>
  <c r="M78" i="18"/>
  <c r="M77" i="18" s="1"/>
  <c r="L78" i="18"/>
  <c r="K78" i="18"/>
  <c r="K77" i="18" s="1"/>
  <c r="J78" i="18"/>
  <c r="I78" i="18"/>
  <c r="I77" i="18" s="1"/>
  <c r="H78" i="18"/>
  <c r="G78" i="18"/>
  <c r="G77" i="18" s="1"/>
  <c r="F78" i="18"/>
  <c r="E78" i="18"/>
  <c r="E77" i="18" s="1"/>
  <c r="J77" i="18"/>
  <c r="H77" i="18"/>
  <c r="F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H64" i="18" s="1"/>
  <c r="G68" i="18"/>
  <c r="F68" i="18"/>
  <c r="E68" i="18"/>
  <c r="M65" i="18"/>
  <c r="M64" i="18" s="1"/>
  <c r="L65" i="18"/>
  <c r="K65" i="18"/>
  <c r="K64" i="18" s="1"/>
  <c r="J65" i="18"/>
  <c r="I65" i="18"/>
  <c r="I64" i="18" s="1"/>
  <c r="H65" i="18"/>
  <c r="G65" i="18"/>
  <c r="G64" i="18" s="1"/>
  <c r="F65" i="18"/>
  <c r="E65" i="18"/>
  <c r="E64" i="18" s="1"/>
  <c r="L64" i="18"/>
  <c r="J64" i="18"/>
  <c r="F64" i="18"/>
  <c r="M59" i="18"/>
  <c r="L59" i="18"/>
  <c r="K59" i="18"/>
  <c r="J59" i="18"/>
  <c r="I59" i="18"/>
  <c r="H59" i="18"/>
  <c r="G59" i="18"/>
  <c r="F59" i="18"/>
  <c r="E59" i="18"/>
  <c r="M56" i="18"/>
  <c r="L56" i="18"/>
  <c r="L52" i="18" s="1"/>
  <c r="L51" i="18" s="1"/>
  <c r="K56" i="18"/>
  <c r="J56" i="18"/>
  <c r="I56" i="18"/>
  <c r="H56" i="18"/>
  <c r="H52" i="18" s="1"/>
  <c r="G56" i="18"/>
  <c r="F56" i="18"/>
  <c r="E56" i="18"/>
  <c r="M53" i="18"/>
  <c r="M52" i="18" s="1"/>
  <c r="L53" i="18"/>
  <c r="K53" i="18"/>
  <c r="K52" i="18" s="1"/>
  <c r="K51" i="18" s="1"/>
  <c r="J53" i="18"/>
  <c r="I53" i="18"/>
  <c r="I52" i="18" s="1"/>
  <c r="H53" i="18"/>
  <c r="G53" i="18"/>
  <c r="G52" i="18" s="1"/>
  <c r="G51" i="18" s="1"/>
  <c r="F53" i="18"/>
  <c r="E53" i="18"/>
  <c r="E52" i="18" s="1"/>
  <c r="J52" i="18"/>
  <c r="J51" i="18" s="1"/>
  <c r="F52" i="18"/>
  <c r="F51" i="18" s="1"/>
  <c r="M47" i="18"/>
  <c r="L47" i="18"/>
  <c r="K47" i="18"/>
  <c r="J47" i="18"/>
  <c r="I47" i="18"/>
  <c r="H47" i="18"/>
  <c r="G47" i="18"/>
  <c r="F47" i="18"/>
  <c r="E47" i="18"/>
  <c r="M8" i="18"/>
  <c r="M4" i="18" s="1"/>
  <c r="L8" i="18"/>
  <c r="K8" i="18"/>
  <c r="J8" i="18"/>
  <c r="I8" i="18"/>
  <c r="I4" i="18" s="1"/>
  <c r="H8" i="18"/>
  <c r="G8" i="18"/>
  <c r="F8" i="18"/>
  <c r="E8" i="18"/>
  <c r="E4" i="18" s="1"/>
  <c r="M5" i="18"/>
  <c r="L5" i="18"/>
  <c r="L4" i="18" s="1"/>
  <c r="L92" i="18" s="1"/>
  <c r="K5" i="18"/>
  <c r="J5" i="18"/>
  <c r="J4" i="18" s="1"/>
  <c r="I5" i="18"/>
  <c r="H5" i="18"/>
  <c r="H4" i="18" s="1"/>
  <c r="G5" i="18"/>
  <c r="F5" i="18"/>
  <c r="F4" i="18" s="1"/>
  <c r="E5" i="18"/>
  <c r="K4" i="18"/>
  <c r="K92" i="18" s="1"/>
  <c r="G4" i="18"/>
  <c r="M81" i="17"/>
  <c r="M77" i="17" s="1"/>
  <c r="L81" i="17"/>
  <c r="K81" i="17"/>
  <c r="J81" i="17"/>
  <c r="I81" i="17"/>
  <c r="I77" i="17" s="1"/>
  <c r="H81" i="17"/>
  <c r="G81" i="17"/>
  <c r="F81" i="17"/>
  <c r="E81" i="17"/>
  <c r="E77" i="17" s="1"/>
  <c r="M78" i="17"/>
  <c r="L78" i="17"/>
  <c r="L77" i="17" s="1"/>
  <c r="K78" i="17"/>
  <c r="J78" i="17"/>
  <c r="J77" i="17" s="1"/>
  <c r="I78" i="17"/>
  <c r="H78" i="17"/>
  <c r="H77" i="17" s="1"/>
  <c r="G78" i="17"/>
  <c r="F78" i="17"/>
  <c r="F77" i="17" s="1"/>
  <c r="E78" i="17"/>
  <c r="K77" i="17"/>
  <c r="G77" i="17"/>
  <c r="M73" i="17"/>
  <c r="L73" i="17"/>
  <c r="K73" i="17"/>
  <c r="J73" i="17"/>
  <c r="I73" i="17"/>
  <c r="H73" i="17"/>
  <c r="G73" i="17"/>
  <c r="F73" i="17"/>
  <c r="E73" i="17"/>
  <c r="M68" i="17"/>
  <c r="M64" i="17" s="1"/>
  <c r="L68" i="17"/>
  <c r="K68" i="17"/>
  <c r="J68" i="17"/>
  <c r="I68" i="17"/>
  <c r="I64" i="17" s="1"/>
  <c r="H68" i="17"/>
  <c r="G68" i="17"/>
  <c r="F68" i="17"/>
  <c r="E68" i="17"/>
  <c r="E64" i="17" s="1"/>
  <c r="M65" i="17"/>
  <c r="L65" i="17"/>
  <c r="L64" i="17" s="1"/>
  <c r="K65" i="17"/>
  <c r="J65" i="17"/>
  <c r="J64" i="17" s="1"/>
  <c r="I65" i="17"/>
  <c r="H65" i="17"/>
  <c r="H64" i="17" s="1"/>
  <c r="G65" i="17"/>
  <c r="F65" i="17"/>
  <c r="F64" i="17" s="1"/>
  <c r="E65" i="17"/>
  <c r="K64" i="17"/>
  <c r="G64" i="17"/>
  <c r="M59" i="17"/>
  <c r="L59" i="17"/>
  <c r="K59" i="17"/>
  <c r="J59" i="17"/>
  <c r="I59" i="17"/>
  <c r="H59" i="17"/>
  <c r="G59" i="17"/>
  <c r="F59" i="17"/>
  <c r="E59" i="17"/>
  <c r="M56" i="17"/>
  <c r="M52" i="17" s="1"/>
  <c r="M51" i="17" s="1"/>
  <c r="L56" i="17"/>
  <c r="K56" i="17"/>
  <c r="J56" i="17"/>
  <c r="I56" i="17"/>
  <c r="I52" i="17" s="1"/>
  <c r="I51" i="17" s="1"/>
  <c r="H56" i="17"/>
  <c r="G56" i="17"/>
  <c r="F56" i="17"/>
  <c r="E56" i="17"/>
  <c r="E52" i="17" s="1"/>
  <c r="E51" i="17" s="1"/>
  <c r="M53" i="17"/>
  <c r="L53" i="17"/>
  <c r="L52" i="17" s="1"/>
  <c r="L51" i="17" s="1"/>
  <c r="K53" i="17"/>
  <c r="J53" i="17"/>
  <c r="J52" i="17" s="1"/>
  <c r="J51" i="17" s="1"/>
  <c r="I53" i="17"/>
  <c r="H53" i="17"/>
  <c r="H52" i="17" s="1"/>
  <c r="H51" i="17" s="1"/>
  <c r="G53" i="17"/>
  <c r="F53" i="17"/>
  <c r="F52" i="17" s="1"/>
  <c r="F51" i="17" s="1"/>
  <c r="E53" i="17"/>
  <c r="K52" i="17"/>
  <c r="K51" i="17" s="1"/>
  <c r="G52" i="17"/>
  <c r="G51" i="17" s="1"/>
  <c r="M47" i="17"/>
  <c r="L47" i="17"/>
  <c r="K47" i="17"/>
  <c r="J47" i="17"/>
  <c r="I47" i="17"/>
  <c r="H47" i="17"/>
  <c r="G47" i="17"/>
  <c r="F47" i="17"/>
  <c r="E47" i="17"/>
  <c r="M8" i="17"/>
  <c r="L8" i="17"/>
  <c r="K8" i="17"/>
  <c r="J8" i="17"/>
  <c r="J4" i="17" s="1"/>
  <c r="J92" i="17" s="1"/>
  <c r="I8" i="17"/>
  <c r="H8" i="17"/>
  <c r="G8" i="17"/>
  <c r="F8" i="17"/>
  <c r="F4" i="17" s="1"/>
  <c r="F92" i="17" s="1"/>
  <c r="E8" i="17"/>
  <c r="M5" i="17"/>
  <c r="M4" i="17" s="1"/>
  <c r="L5" i="17"/>
  <c r="K5" i="17"/>
  <c r="K4" i="17" s="1"/>
  <c r="K92" i="17" s="1"/>
  <c r="J5" i="17"/>
  <c r="I5" i="17"/>
  <c r="I4" i="17" s="1"/>
  <c r="H5" i="17"/>
  <c r="G5" i="17"/>
  <c r="G4" i="17" s="1"/>
  <c r="G92" i="17" s="1"/>
  <c r="F5" i="17"/>
  <c r="E5" i="17"/>
  <c r="E4" i="17" s="1"/>
  <c r="L4" i="17"/>
  <c r="H4" i="17"/>
  <c r="H92" i="17" s="1"/>
  <c r="M81" i="16"/>
  <c r="L81" i="16"/>
  <c r="K81" i="16"/>
  <c r="J81" i="16"/>
  <c r="J77" i="16" s="1"/>
  <c r="I81" i="16"/>
  <c r="H81" i="16"/>
  <c r="G81" i="16"/>
  <c r="F81" i="16"/>
  <c r="F77" i="16" s="1"/>
  <c r="E81" i="16"/>
  <c r="M78" i="16"/>
  <c r="M77" i="16" s="1"/>
  <c r="L78" i="16"/>
  <c r="K78" i="16"/>
  <c r="K77" i="16" s="1"/>
  <c r="J78" i="16"/>
  <c r="I78" i="16"/>
  <c r="I77" i="16" s="1"/>
  <c r="H78" i="16"/>
  <c r="G78" i="16"/>
  <c r="G77" i="16" s="1"/>
  <c r="F78" i="16"/>
  <c r="E78" i="16"/>
  <c r="E77" i="16" s="1"/>
  <c r="L77" i="16"/>
  <c r="H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J64" i="16" s="1"/>
  <c r="I68" i="16"/>
  <c r="H68" i="16"/>
  <c r="G68" i="16"/>
  <c r="F68" i="16"/>
  <c r="F64" i="16" s="1"/>
  <c r="E68" i="16"/>
  <c r="M65" i="16"/>
  <c r="M64" i="16" s="1"/>
  <c r="L65" i="16"/>
  <c r="K65" i="16"/>
  <c r="K64" i="16" s="1"/>
  <c r="J65" i="16"/>
  <c r="I65" i="16"/>
  <c r="I64" i="16" s="1"/>
  <c r="H65" i="16"/>
  <c r="G65" i="16"/>
  <c r="G64" i="16" s="1"/>
  <c r="F65" i="16"/>
  <c r="E65" i="16"/>
  <c r="E64" i="16" s="1"/>
  <c r="L64" i="16"/>
  <c r="H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J52" i="16" s="1"/>
  <c r="J51" i="16" s="1"/>
  <c r="I56" i="16"/>
  <c r="H56" i="16"/>
  <c r="G56" i="16"/>
  <c r="F56" i="16"/>
  <c r="F52" i="16" s="1"/>
  <c r="F51" i="16" s="1"/>
  <c r="E56" i="16"/>
  <c r="M53" i="16"/>
  <c r="M52" i="16" s="1"/>
  <c r="M51" i="16" s="1"/>
  <c r="L53" i="16"/>
  <c r="K53" i="16"/>
  <c r="K52" i="16" s="1"/>
  <c r="K51" i="16" s="1"/>
  <c r="J53" i="16"/>
  <c r="I53" i="16"/>
  <c r="I52" i="16" s="1"/>
  <c r="I51" i="16" s="1"/>
  <c r="H53" i="16"/>
  <c r="G53" i="16"/>
  <c r="G52" i="16" s="1"/>
  <c r="G51" i="16" s="1"/>
  <c r="F53" i="16"/>
  <c r="E53" i="16"/>
  <c r="E52" i="16" s="1"/>
  <c r="E51" i="16" s="1"/>
  <c r="L52" i="16"/>
  <c r="L51" i="16" s="1"/>
  <c r="H52" i="16"/>
  <c r="H51" i="16" s="1"/>
  <c r="M47" i="16"/>
  <c r="L47" i="16"/>
  <c r="K47" i="16"/>
  <c r="J47" i="16"/>
  <c r="I47" i="16"/>
  <c r="H47" i="16"/>
  <c r="G47" i="16"/>
  <c r="F47" i="16"/>
  <c r="E47" i="16"/>
  <c r="M8" i="16"/>
  <c r="L8" i="16"/>
  <c r="K8" i="16"/>
  <c r="K4" i="16" s="1"/>
  <c r="J8" i="16"/>
  <c r="I8" i="16"/>
  <c r="H8" i="16"/>
  <c r="G8" i="16"/>
  <c r="G4" i="16" s="1"/>
  <c r="F8" i="16"/>
  <c r="E8" i="16"/>
  <c r="M5" i="16"/>
  <c r="L5" i="16"/>
  <c r="L4" i="16" s="1"/>
  <c r="L92" i="16" s="1"/>
  <c r="K5" i="16"/>
  <c r="J5" i="16"/>
  <c r="J4" i="16" s="1"/>
  <c r="J92" i="16" s="1"/>
  <c r="I5" i="16"/>
  <c r="H5" i="16"/>
  <c r="H4" i="16" s="1"/>
  <c r="H92" i="16" s="1"/>
  <c r="G5" i="16"/>
  <c r="F5" i="16"/>
  <c r="F4" i="16" s="1"/>
  <c r="F92" i="16" s="1"/>
  <c r="E5" i="16"/>
  <c r="M4" i="16"/>
  <c r="I4" i="16"/>
  <c r="E4" i="16"/>
  <c r="E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L10" i="15"/>
  <c r="L9" i="15" s="1"/>
  <c r="K10" i="15"/>
  <c r="J10" i="15"/>
  <c r="J9" i="15" s="1"/>
  <c r="J40" i="15" s="1"/>
  <c r="I10" i="15"/>
  <c r="H10" i="15"/>
  <c r="H9" i="15" s="1"/>
  <c r="G10" i="15"/>
  <c r="F10" i="15"/>
  <c r="F9" i="15" s="1"/>
  <c r="F40" i="15" s="1"/>
  <c r="E10" i="15"/>
  <c r="M9" i="15"/>
  <c r="K9" i="15"/>
  <c r="I9" i="15"/>
  <c r="G9" i="15"/>
  <c r="E9" i="15"/>
  <c r="M4" i="15"/>
  <c r="M40" i="15" s="1"/>
  <c r="L4" i="15"/>
  <c r="L40" i="15" s="1"/>
  <c r="K4" i="15"/>
  <c r="K40" i="15" s="1"/>
  <c r="J4" i="15"/>
  <c r="I4" i="15"/>
  <c r="I40" i="15" s="1"/>
  <c r="H4" i="15"/>
  <c r="H40" i="15" s="1"/>
  <c r="G4" i="15"/>
  <c r="G40" i="15" s="1"/>
  <c r="F4" i="15"/>
  <c r="E4" i="15"/>
  <c r="E40" i="15" s="1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I26" i="13"/>
  <c r="E26" i="13"/>
  <c r="K16" i="13"/>
  <c r="J16" i="13"/>
  <c r="I16" i="13"/>
  <c r="H16" i="13"/>
  <c r="G16" i="13"/>
  <c r="F16" i="13"/>
  <c r="E16" i="13"/>
  <c r="D16" i="13"/>
  <c r="C16" i="13"/>
  <c r="K8" i="13"/>
  <c r="K26" i="13" s="1"/>
  <c r="J8" i="13"/>
  <c r="I8" i="13"/>
  <c r="H8" i="13"/>
  <c r="G8" i="13"/>
  <c r="G26" i="13" s="1"/>
  <c r="F8" i="13"/>
  <c r="E8" i="13"/>
  <c r="D8" i="13"/>
  <c r="C8" i="13"/>
  <c r="C26" i="13" s="1"/>
  <c r="K4" i="13"/>
  <c r="J4" i="13"/>
  <c r="J26" i="13" s="1"/>
  <c r="I4" i="13"/>
  <c r="H4" i="13"/>
  <c r="H26" i="13" s="1"/>
  <c r="G4" i="13"/>
  <c r="F4" i="13"/>
  <c r="F26" i="13" s="1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I26" i="11" s="1"/>
  <c r="H8" i="11"/>
  <c r="G8" i="11"/>
  <c r="F8" i="11"/>
  <c r="E8" i="11"/>
  <c r="E26" i="11" s="1"/>
  <c r="D8" i="11"/>
  <c r="C8" i="1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K26" i="9" s="1"/>
  <c r="J8" i="9"/>
  <c r="I8" i="9"/>
  <c r="H8" i="9"/>
  <c r="G8" i="9"/>
  <c r="G26" i="9" s="1"/>
  <c r="F8" i="9"/>
  <c r="E8" i="9"/>
  <c r="D8" i="9"/>
  <c r="C8" i="9"/>
  <c r="C26" i="9" s="1"/>
  <c r="K4" i="9"/>
  <c r="J4" i="9"/>
  <c r="J26" i="9" s="1"/>
  <c r="I4" i="9"/>
  <c r="H4" i="9"/>
  <c r="H26" i="9" s="1"/>
  <c r="G4" i="9"/>
  <c r="F4" i="9"/>
  <c r="F26" i="9" s="1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I26" i="7" s="1"/>
  <c r="H8" i="7"/>
  <c r="G8" i="7"/>
  <c r="F8" i="7"/>
  <c r="E8" i="7"/>
  <c r="E26" i="7" s="1"/>
  <c r="D8" i="7"/>
  <c r="C8" i="7"/>
  <c r="K4" i="7"/>
  <c r="J4" i="7"/>
  <c r="J26" i="7" s="1"/>
  <c r="I4" i="7"/>
  <c r="H4" i="7"/>
  <c r="H26" i="7" s="1"/>
  <c r="G4" i="7"/>
  <c r="F4" i="7"/>
  <c r="F26" i="7" s="1"/>
  <c r="E4" i="7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I26" i="4" s="1"/>
  <c r="H8" i="4"/>
  <c r="G8" i="4"/>
  <c r="F8" i="4"/>
  <c r="E8" i="4"/>
  <c r="E26" i="4" s="1"/>
  <c r="D8" i="4"/>
  <c r="C8" i="4"/>
  <c r="K4" i="4"/>
  <c r="J4" i="4"/>
  <c r="J26" i="4" s="1"/>
  <c r="I4" i="4"/>
  <c r="H4" i="4"/>
  <c r="H26" i="4" s="1"/>
  <c r="G4" i="4"/>
  <c r="F4" i="4"/>
  <c r="F26" i="4" s="1"/>
  <c r="E4" i="4"/>
  <c r="D4" i="4"/>
  <c r="D26" i="4" s="1"/>
  <c r="C4" i="4"/>
  <c r="M92" i="16" l="1"/>
  <c r="G92" i="16"/>
  <c r="K92" i="16"/>
  <c r="E92" i="17"/>
  <c r="I92" i="17"/>
  <c r="M92" i="17"/>
  <c r="F92" i="18"/>
  <c r="J92" i="18"/>
  <c r="M92" i="18"/>
  <c r="E51" i="18"/>
  <c r="E92" i="18" s="1"/>
  <c r="I51" i="18"/>
  <c r="I92" i="18" s="1"/>
  <c r="M51" i="18"/>
  <c r="H51" i="18"/>
  <c r="H92" i="18" s="1"/>
  <c r="J92" i="19"/>
  <c r="G92" i="19"/>
  <c r="L92" i="20"/>
  <c r="E51" i="20"/>
  <c r="E92" i="20" s="1"/>
  <c r="I51" i="20"/>
  <c r="M51" i="20"/>
  <c r="M92" i="20" s="1"/>
  <c r="G92" i="18"/>
  <c r="G92" i="20"/>
  <c r="I92" i="20"/>
  <c r="I92" i="16"/>
  <c r="L92" i="17"/>
  <c r="K92" i="20"/>
</calcChain>
</file>

<file path=xl/sharedStrings.xml><?xml version="1.0" encoding="utf-8"?>
<sst xmlns="http://schemas.openxmlformats.org/spreadsheetml/2006/main" count="7835" uniqueCount="172">
  <si>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</si>
  <si>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</si>
  <si>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</si>
  <si>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</si>
  <si>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</si>
  <si>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</si>
  <si>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</si>
  <si>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</si>
  <si>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</si>
  <si>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</si>
  <si>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</si>
  <si>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</si>
  <si>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</si>
  <si>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</si>
  <si>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</si>
  <si>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</si>
  <si>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</si>
  <si>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</si>
  <si>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</si>
  <si>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</si>
  <si>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</si>
  <si>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</si>
  <si>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</si>
  <si>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</si>
  <si>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</si>
  <si>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</si>
  <si>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</si>
  <si>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</si>
  <si>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</si>
  <si>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</si>
  <si>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</si>
  <si>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</si>
  <si>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</si>
  <si>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</si>
  <si>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</si>
  <si>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</si>
  <si>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</si>
  <si>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</si>
  <si>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</si>
  <si>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</si>
  <si>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</si>
  <si>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</si>
  <si>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</si>
  <si>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</si>
  <si>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</si>
  <si>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</si>
  <si>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</si>
  <si>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</si>
  <si>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</si>
  <si>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</si>
  <si>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</si>
  <si>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</si>
  <si>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</si>
  <si>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</si>
  <si>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</si>
  <si>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</si>
  <si>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</si>
  <si>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</si>
  <si>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</si>
  <si>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</si>
  <si>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</si>
  <si>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</si>
  <si>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</si>
  <si>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</si>
  <si>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</si>
  <si>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</si>
  <si>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</si>
  <si>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</si>
  <si>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</si>
  <si>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</si>
  <si>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</si>
  <si>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</si>
  <si>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</si>
  <si>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</si>
  <si>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</si>
  <si>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</si>
  <si>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</si>
  <si>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</si>
  <si>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</si>
  <si>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</si>
  <si>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</si>
  <si>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</si>
  <si>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</si>
  <si>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</si>
  <si>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</si>
  <si>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</si>
  <si>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</si>
  <si>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</si>
  <si>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</si>
  <si>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</si>
  <si>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</si>
  <si>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</si>
  <si>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</si>
  <si>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</si>
  <si>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</si>
  <si>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</si>
  <si>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</si>
  <si>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</si>
  <si>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</si>
  <si>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</si>
  <si>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</si>
  <si>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</si>
  <si>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</si>
  <si>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</si>
  <si>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</si>
  <si>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</si>
  <si>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</si>
  <si>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</si>
  <si>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</si>
  <si>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</si>
  <si>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</si>
  <si>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</si>
  <si>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</si>
  <si>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</si>
  <si>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</si>
  <si>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</si>
  <si>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</si>
  <si>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</si>
  <si>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</si>
  <si>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</si>
  <si>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</si>
  <si>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</si>
  <si>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7. </t>
  </si>
  <si>
    <t xml:space="preserve">8. </t>
  </si>
  <si>
    <t xml:space="preserve">6. </t>
  </si>
  <si>
    <t xml:space="preserve">9. </t>
  </si>
  <si>
    <t>2016/17</t>
  </si>
  <si>
    <t>2015/16</t>
  </si>
  <si>
    <t>2013/14</t>
  </si>
  <si>
    <t>2014/15</t>
  </si>
  <si>
    <t>2012/13</t>
  </si>
  <si>
    <t>2011/12</t>
  </si>
  <si>
    <t>2010/11</t>
  </si>
  <si>
    <t>Table B.1: Specification of receipts: Sport, Arts And Culture</t>
  </si>
  <si>
    <t>Table B.2: Payments and estimates by economic classification: Sport, Arts And Culture</t>
  </si>
  <si>
    <t>Table B.2: Payments and estimates by economic classification: Administration</t>
  </si>
  <si>
    <t>Table B.2: Payments and estimates by economic classification: Cultural Affairs</t>
  </si>
  <si>
    <t>Table B.2: Payments and estimates by economic classification: Library And Archive Services</t>
  </si>
  <si>
    <t>Table B.2: Payments and estimates by economic classification: Sport And Recreation</t>
  </si>
  <si>
    <t>1. Office Of The Mec</t>
  </si>
  <si>
    <t>2. Corporate Services</t>
  </si>
  <si>
    <t>1. Management</t>
  </si>
  <si>
    <t>2. Arts And Culture</t>
  </si>
  <si>
    <t>3. Museum  Services</t>
  </si>
  <si>
    <t>4. Language Services</t>
  </si>
  <si>
    <t>2. Library Services</t>
  </si>
  <si>
    <t xml:space="preserve">3. Archives </t>
  </si>
  <si>
    <t>2. Sports</t>
  </si>
  <si>
    <t>3. Recreation</t>
  </si>
  <si>
    <t xml:space="preserve">4. School Sport </t>
  </si>
  <si>
    <t xml:space="preserve">5. </t>
  </si>
  <si>
    <t>4. Sport And Recreation</t>
  </si>
  <si>
    <t>3. Library And Archive Services</t>
  </si>
  <si>
    <t>2. Cultural Affairs</t>
  </si>
  <si>
    <t xml:space="preserve">15. </t>
  </si>
  <si>
    <t xml:space="preserve">14. </t>
  </si>
  <si>
    <t xml:space="preserve">13. </t>
  </si>
  <si>
    <t xml:space="preserve">12. </t>
  </si>
  <si>
    <t xml:space="preserve">11. </t>
  </si>
  <si>
    <t xml:space="preserve">10. </t>
  </si>
  <si>
    <t>1. Administration</t>
  </si>
  <si>
    <t>Table 4.2: Summary of departmental receipts collection</t>
  </si>
  <si>
    <t>Table 4.3: Summary of payments and estimates by programme: Sport, Arts And Culture</t>
  </si>
  <si>
    <t>Table 4.4: Summary of provincial payments and estimates by economic classification: Sport, Arts And Culture</t>
  </si>
  <si>
    <t>Table 4.8: Summary of payments and estimates by sub-programme: Administration</t>
  </si>
  <si>
    <t>Table 4.9: Summary of payments and estimates by economic classification: Administration</t>
  </si>
  <si>
    <t>Table 4.10: Summary of payments and estimates by sub-programme: Cultural Affairs</t>
  </si>
  <si>
    <t>Table 4.11: Summary of payments and estimates by economic classification: Cultural Affairs</t>
  </si>
  <si>
    <t>Table 4.12: Summary of payments and estimates by sub-programme: Library And Archive Services</t>
  </si>
  <si>
    <t>Table 4.13: Summary of payments and estimates by economic classification: Library And Archive Services</t>
  </si>
  <si>
    <t>Table 4.14: Summary of payments and estimates by sub-programme: Sport And Recreation</t>
  </si>
  <si>
    <t>Table 4.15: Summary of payments and estimates by economic classification: Sport And 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</si>
</sst>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526</v>
      </c>
      <c r="D9" s="33">
        <v>844</v>
      </c>
      <c r="E9" s="33">
        <v>942</v>
      </c>
      <c r="F9" s="32">
        <v>910</v>
      </c>
      <c r="G9" s="33">
        <v>910</v>
      </c>
      <c r="H9" s="34">
        <v>910</v>
      </c>
      <c r="I9" s="33">
        <v>950</v>
      </c>
      <c r="J9" s="33">
        <v>996</v>
      </c>
      <c r="K9" s="33">
        <v>1049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47</v>
      </c>
      <c r="D11" s="33">
        <v>33</v>
      </c>
      <c r="E11" s="33">
        <v>21</v>
      </c>
      <c r="F11" s="32">
        <v>35</v>
      </c>
      <c r="G11" s="33">
        <v>35</v>
      </c>
      <c r="H11" s="34">
        <v>35</v>
      </c>
      <c r="I11" s="33">
        <v>42</v>
      </c>
      <c r="J11" s="33">
        <v>46</v>
      </c>
      <c r="K11" s="33">
        <v>48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28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690</v>
      </c>
      <c r="D14" s="36">
        <v>0</v>
      </c>
      <c r="E14" s="36">
        <v>160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1263</v>
      </c>
      <c r="D15" s="61">
        <f t="shared" ref="D15:K15" si="1">SUM(D5:D14)</f>
        <v>877</v>
      </c>
      <c r="E15" s="61">
        <f t="shared" si="1"/>
        <v>1151</v>
      </c>
      <c r="F15" s="62">
        <f t="shared" si="1"/>
        <v>945</v>
      </c>
      <c r="G15" s="61">
        <f t="shared" si="1"/>
        <v>945</v>
      </c>
      <c r="H15" s="63">
        <f t="shared" si="1"/>
        <v>945</v>
      </c>
      <c r="I15" s="61">
        <f t="shared" si="1"/>
        <v>992</v>
      </c>
      <c r="J15" s="61">
        <f t="shared" si="1"/>
        <v>1042</v>
      </c>
      <c r="K15" s="61">
        <f t="shared" si="1"/>
        <v>1097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141</v>
      </c>
      <c r="C4" s="33">
        <v>33673.211289999999</v>
      </c>
      <c r="D4" s="33">
        <v>34045</v>
      </c>
      <c r="E4" s="33">
        <v>24867</v>
      </c>
      <c r="F4" s="27">
        <v>37374</v>
      </c>
      <c r="G4" s="28">
        <v>39682</v>
      </c>
      <c r="H4" s="29">
        <v>39682</v>
      </c>
      <c r="I4" s="33">
        <v>30344</v>
      </c>
      <c r="J4" s="33">
        <v>29965</v>
      </c>
      <c r="K4" s="33">
        <v>38733.1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51189.924920000019</v>
      </c>
      <c r="D5" s="33">
        <v>59970</v>
      </c>
      <c r="E5" s="33">
        <v>57872</v>
      </c>
      <c r="F5" s="32">
        <v>59728</v>
      </c>
      <c r="G5" s="33">
        <v>117512</v>
      </c>
      <c r="H5" s="34">
        <v>115512</v>
      </c>
      <c r="I5" s="33">
        <v>68688</v>
      </c>
      <c r="J5" s="33">
        <v>67984</v>
      </c>
      <c r="K5" s="33">
        <v>71099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148</v>
      </c>
      <c r="C6" s="33">
        <v>5574.8449600000004</v>
      </c>
      <c r="D6" s="33">
        <v>6306</v>
      </c>
      <c r="E6" s="33">
        <v>6397</v>
      </c>
      <c r="F6" s="32">
        <v>5971</v>
      </c>
      <c r="G6" s="33">
        <v>5594</v>
      </c>
      <c r="H6" s="34">
        <v>5594</v>
      </c>
      <c r="I6" s="33">
        <v>7113</v>
      </c>
      <c r="J6" s="33">
        <v>7468.65</v>
      </c>
      <c r="K6" s="33">
        <v>7871.4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23657</v>
      </c>
      <c r="D7" s="33">
        <v>37942</v>
      </c>
      <c r="E7" s="33">
        <v>30025</v>
      </c>
      <c r="F7" s="32">
        <v>41596</v>
      </c>
      <c r="G7" s="33">
        <v>42833</v>
      </c>
      <c r="H7" s="34">
        <v>42833</v>
      </c>
      <c r="I7" s="33">
        <v>43676</v>
      </c>
      <c r="J7" s="33">
        <v>45860</v>
      </c>
      <c r="K7" s="33">
        <v>48337.4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114094.98117000003</v>
      </c>
      <c r="D19" s="46">
        <f t="shared" ref="D19:K19" si="1">SUM(D4:D18)</f>
        <v>138263</v>
      </c>
      <c r="E19" s="46">
        <f t="shared" si="1"/>
        <v>119161</v>
      </c>
      <c r="F19" s="47">
        <f t="shared" si="1"/>
        <v>144669</v>
      </c>
      <c r="G19" s="46">
        <f t="shared" si="1"/>
        <v>205621</v>
      </c>
      <c r="H19" s="48">
        <f t="shared" si="1"/>
        <v>203621</v>
      </c>
      <c r="I19" s="46">
        <f t="shared" si="1"/>
        <v>149821</v>
      </c>
      <c r="J19" s="46">
        <f t="shared" si="1"/>
        <v>151277.65</v>
      </c>
      <c r="K19" s="46">
        <f t="shared" si="1"/>
        <v>166040.9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99224.644960000005</v>
      </c>
      <c r="D4" s="20">
        <f t="shared" ref="D4:K4" si="0">SUM(D5:D7)</f>
        <v>121116</v>
      </c>
      <c r="E4" s="20">
        <f t="shared" si="0"/>
        <v>105643</v>
      </c>
      <c r="F4" s="21">
        <f t="shared" si="0"/>
        <v>123382</v>
      </c>
      <c r="G4" s="20">
        <f t="shared" si="0"/>
        <v>150807</v>
      </c>
      <c r="H4" s="22">
        <f t="shared" si="0"/>
        <v>148807</v>
      </c>
      <c r="I4" s="20">
        <f t="shared" si="0"/>
        <v>137130</v>
      </c>
      <c r="J4" s="20">
        <f t="shared" si="0"/>
        <v>141331.70000000001</v>
      </c>
      <c r="K4" s="20">
        <f t="shared" si="0"/>
        <v>148423.21554999999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41461</v>
      </c>
      <c r="D5" s="28">
        <v>46500</v>
      </c>
      <c r="E5" s="28">
        <v>49667</v>
      </c>
      <c r="F5" s="27">
        <v>53874</v>
      </c>
      <c r="G5" s="28">
        <v>59019</v>
      </c>
      <c r="H5" s="29">
        <v>57019</v>
      </c>
      <c r="I5" s="28">
        <v>61619</v>
      </c>
      <c r="J5" s="28">
        <v>60692.55</v>
      </c>
      <c r="K5" s="29">
        <v>63970.008549999999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57733.844960000002</v>
      </c>
      <c r="D6" s="33">
        <v>74588</v>
      </c>
      <c r="E6" s="33">
        <v>55961</v>
      </c>
      <c r="F6" s="32">
        <v>69458</v>
      </c>
      <c r="G6" s="33">
        <v>91738</v>
      </c>
      <c r="H6" s="34">
        <v>91738</v>
      </c>
      <c r="I6" s="33">
        <v>75461</v>
      </c>
      <c r="J6" s="33">
        <v>80586.649999999994</v>
      </c>
      <c r="K6" s="34">
        <v>84397.924499999994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29.8</v>
      </c>
      <c r="D7" s="36">
        <v>28</v>
      </c>
      <c r="E7" s="36">
        <v>15</v>
      </c>
      <c r="F7" s="35">
        <v>50</v>
      </c>
      <c r="G7" s="36">
        <v>50</v>
      </c>
      <c r="H7" s="37">
        <v>50</v>
      </c>
      <c r="I7" s="36">
        <v>50</v>
      </c>
      <c r="J7" s="36">
        <v>52.5</v>
      </c>
      <c r="K7" s="37">
        <v>55.282499999999999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13182</v>
      </c>
      <c r="D8" s="20">
        <f t="shared" ref="D8:K8" si="1">SUM(D9:D15)</f>
        <v>7839</v>
      </c>
      <c r="E8" s="20">
        <f t="shared" si="1"/>
        <v>8949</v>
      </c>
      <c r="F8" s="21">
        <f t="shared" si="1"/>
        <v>8836</v>
      </c>
      <c r="G8" s="20">
        <f t="shared" si="1"/>
        <v>10050</v>
      </c>
      <c r="H8" s="22">
        <f t="shared" si="1"/>
        <v>10050</v>
      </c>
      <c r="I8" s="20">
        <f t="shared" si="1"/>
        <v>8100</v>
      </c>
      <c r="J8" s="20">
        <f t="shared" si="1"/>
        <v>8504.9500000000044</v>
      </c>
      <c r="K8" s="20">
        <f t="shared" si="1"/>
        <v>8955.7123500000034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1985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11197</v>
      </c>
      <c r="D14" s="33">
        <v>7500</v>
      </c>
      <c r="E14" s="33">
        <v>8777</v>
      </c>
      <c r="F14" s="32">
        <v>8236</v>
      </c>
      <c r="G14" s="33">
        <v>9450</v>
      </c>
      <c r="H14" s="34">
        <v>9450</v>
      </c>
      <c r="I14" s="33">
        <v>7500</v>
      </c>
      <c r="J14" s="33">
        <v>7874.9500000000044</v>
      </c>
      <c r="K14" s="34">
        <v>8292.322350000004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339</v>
      </c>
      <c r="E15" s="36">
        <v>172</v>
      </c>
      <c r="F15" s="35">
        <v>600</v>
      </c>
      <c r="G15" s="36">
        <v>600</v>
      </c>
      <c r="H15" s="37">
        <v>600</v>
      </c>
      <c r="I15" s="36">
        <v>600</v>
      </c>
      <c r="J15" s="36">
        <v>630</v>
      </c>
      <c r="K15" s="37">
        <v>663.39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1688.3362100000165</v>
      </c>
      <c r="D16" s="20">
        <f t="shared" ref="D16:K16" si="2">SUM(D17:D23)</f>
        <v>9308</v>
      </c>
      <c r="E16" s="20">
        <f t="shared" si="2"/>
        <v>4563</v>
      </c>
      <c r="F16" s="21">
        <f t="shared" si="2"/>
        <v>12451</v>
      </c>
      <c r="G16" s="20">
        <f t="shared" si="2"/>
        <v>44764</v>
      </c>
      <c r="H16" s="22">
        <f t="shared" si="2"/>
        <v>44764</v>
      </c>
      <c r="I16" s="20">
        <f t="shared" si="2"/>
        <v>4591</v>
      </c>
      <c r="J16" s="20">
        <f t="shared" si="2"/>
        <v>1441</v>
      </c>
      <c r="K16" s="20">
        <f t="shared" si="2"/>
        <v>8661.9120000000003</v>
      </c>
    </row>
    <row r="17" spans="1:11" s="14" customFormat="1" ht="12.75" customHeight="1" x14ac:dyDescent="0.25">
      <c r="A17" s="25"/>
      <c r="B17" s="26" t="s">
        <v>22</v>
      </c>
      <c r="C17" s="27">
        <v>640</v>
      </c>
      <c r="D17" s="28">
        <v>5480</v>
      </c>
      <c r="E17" s="28">
        <v>4358</v>
      </c>
      <c r="F17" s="27">
        <v>11586</v>
      </c>
      <c r="G17" s="28">
        <v>44386</v>
      </c>
      <c r="H17" s="29">
        <v>44386</v>
      </c>
      <c r="I17" s="28">
        <v>3500</v>
      </c>
      <c r="J17" s="28">
        <v>0</v>
      </c>
      <c r="K17" s="29">
        <v>7144</v>
      </c>
    </row>
    <row r="18" spans="1:11" s="14" customFormat="1" ht="12.75" customHeight="1" x14ac:dyDescent="0.25">
      <c r="A18" s="25"/>
      <c r="B18" s="26" t="s">
        <v>23</v>
      </c>
      <c r="C18" s="32">
        <v>1048.3362100000165</v>
      </c>
      <c r="D18" s="33">
        <v>1578</v>
      </c>
      <c r="E18" s="33">
        <v>205</v>
      </c>
      <c r="F18" s="32">
        <v>865</v>
      </c>
      <c r="G18" s="33">
        <v>378</v>
      </c>
      <c r="H18" s="34">
        <v>378</v>
      </c>
      <c r="I18" s="33">
        <v>1091</v>
      </c>
      <c r="J18" s="33">
        <v>1441</v>
      </c>
      <c r="K18" s="34">
        <v>1517.912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2250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6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114094.98117000003</v>
      </c>
      <c r="D26" s="46">
        <f t="shared" ref="D26:K26" si="3">+D4+D8+D16+D24</f>
        <v>138263</v>
      </c>
      <c r="E26" s="46">
        <f t="shared" si="3"/>
        <v>119161</v>
      </c>
      <c r="F26" s="47">
        <f t="shared" si="3"/>
        <v>144669</v>
      </c>
      <c r="G26" s="46">
        <f t="shared" si="3"/>
        <v>205621</v>
      </c>
      <c r="H26" s="48">
        <f t="shared" si="3"/>
        <v>203621</v>
      </c>
      <c r="I26" s="46">
        <f t="shared" si="3"/>
        <v>149821</v>
      </c>
      <c r="J26" s="46">
        <f t="shared" si="3"/>
        <v>151277.65000000002</v>
      </c>
      <c r="K26" s="46">
        <f t="shared" si="3"/>
        <v>166040.83990000002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128</v>
      </c>
      <c r="I3" s="174"/>
      <c r="J3" s="175"/>
      <c r="K3" s="17" t="s">
        <v>129</v>
      </c>
      <c r="L3" s="17" t="s">
        <v>127</v>
      </c>
      <c r="M3" s="17" t="s">
        <v>126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526</v>
      </c>
      <c r="F9" s="72">
        <f t="shared" ref="F9:M9" si="1">F10+F19</f>
        <v>844</v>
      </c>
      <c r="G9" s="72">
        <f t="shared" si="1"/>
        <v>942</v>
      </c>
      <c r="H9" s="73">
        <f t="shared" si="1"/>
        <v>910</v>
      </c>
      <c r="I9" s="72">
        <f t="shared" si="1"/>
        <v>910</v>
      </c>
      <c r="J9" s="74">
        <f t="shared" si="1"/>
        <v>910</v>
      </c>
      <c r="K9" s="72">
        <f t="shared" si="1"/>
        <v>950</v>
      </c>
      <c r="L9" s="72">
        <f t="shared" si="1"/>
        <v>996</v>
      </c>
      <c r="M9" s="72">
        <f t="shared" si="1"/>
        <v>1049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526</v>
      </c>
      <c r="F10" s="100">
        <f t="shared" ref="F10:M10" si="2">SUM(F11:F13)</f>
        <v>844</v>
      </c>
      <c r="G10" s="100">
        <f t="shared" si="2"/>
        <v>942</v>
      </c>
      <c r="H10" s="101">
        <f t="shared" si="2"/>
        <v>910</v>
      </c>
      <c r="I10" s="100">
        <f t="shared" si="2"/>
        <v>910</v>
      </c>
      <c r="J10" s="102">
        <f t="shared" si="2"/>
        <v>910</v>
      </c>
      <c r="K10" s="100">
        <f t="shared" si="2"/>
        <v>950</v>
      </c>
      <c r="L10" s="100">
        <f t="shared" si="2"/>
        <v>996</v>
      </c>
      <c r="M10" s="100">
        <f t="shared" si="2"/>
        <v>1049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526</v>
      </c>
      <c r="F11" s="79">
        <v>602</v>
      </c>
      <c r="G11" s="79">
        <v>942</v>
      </c>
      <c r="H11" s="80">
        <v>910</v>
      </c>
      <c r="I11" s="79">
        <v>910</v>
      </c>
      <c r="J11" s="81">
        <v>910</v>
      </c>
      <c r="K11" s="79">
        <v>950</v>
      </c>
      <c r="L11" s="79">
        <v>996</v>
      </c>
      <c r="M11" s="79">
        <v>1049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242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47</v>
      </c>
      <c r="F29" s="72">
        <v>33</v>
      </c>
      <c r="G29" s="72">
        <v>21</v>
      </c>
      <c r="H29" s="73">
        <v>35</v>
      </c>
      <c r="I29" s="72">
        <v>35</v>
      </c>
      <c r="J29" s="74">
        <v>35</v>
      </c>
      <c r="K29" s="72">
        <v>42</v>
      </c>
      <c r="L29" s="72">
        <v>46</v>
      </c>
      <c r="M29" s="72">
        <v>48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28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28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690</v>
      </c>
      <c r="F39" s="72">
        <v>0</v>
      </c>
      <c r="G39" s="72">
        <v>160</v>
      </c>
      <c r="H39" s="73">
        <v>0</v>
      </c>
      <c r="I39" s="72">
        <v>0</v>
      </c>
      <c r="J39" s="74">
        <v>0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1263</v>
      </c>
      <c r="F40" s="46">
        <f t="shared" ref="F40:M40" si="6">F4+F9+F21+F29+F31+F36+F39</f>
        <v>877</v>
      </c>
      <c r="G40" s="46">
        <f t="shared" si="6"/>
        <v>1151</v>
      </c>
      <c r="H40" s="47">
        <f t="shared" si="6"/>
        <v>945</v>
      </c>
      <c r="I40" s="46">
        <f t="shared" si="6"/>
        <v>945</v>
      </c>
      <c r="J40" s="48">
        <f t="shared" si="6"/>
        <v>945</v>
      </c>
      <c r="K40" s="46">
        <f t="shared" si="6"/>
        <v>992</v>
      </c>
      <c r="L40" s="46">
        <f t="shared" si="6"/>
        <v>1042</v>
      </c>
      <c r="M40" s="46">
        <f t="shared" si="6"/>
        <v>1097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128</v>
      </c>
      <c r="I3" s="174"/>
      <c r="J3" s="175"/>
      <c r="K3" s="17" t="s">
        <v>129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244858.07651999997</v>
      </c>
      <c r="F4" s="72">
        <f t="shared" ref="F4:M4" si="0">F5+F8+F47</f>
        <v>295495</v>
      </c>
      <c r="G4" s="72">
        <f t="shared" si="0"/>
        <v>295337</v>
      </c>
      <c r="H4" s="73">
        <f t="shared" si="0"/>
        <v>345863</v>
      </c>
      <c r="I4" s="72">
        <f t="shared" si="0"/>
        <v>361287</v>
      </c>
      <c r="J4" s="74">
        <f t="shared" si="0"/>
        <v>362145</v>
      </c>
      <c r="K4" s="72">
        <f t="shared" si="0"/>
        <v>404123</v>
      </c>
      <c r="L4" s="72">
        <f t="shared" si="0"/>
        <v>455089.15</v>
      </c>
      <c r="M4" s="72">
        <f t="shared" si="0"/>
        <v>478751.25930000003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122587.32508</v>
      </c>
      <c r="F5" s="100">
        <f t="shared" ref="F5:M5" si="1">SUM(F6:F7)</f>
        <v>141800</v>
      </c>
      <c r="G5" s="100">
        <f t="shared" si="1"/>
        <v>157122</v>
      </c>
      <c r="H5" s="101">
        <f t="shared" si="1"/>
        <v>183765</v>
      </c>
      <c r="I5" s="100">
        <f t="shared" si="1"/>
        <v>181607</v>
      </c>
      <c r="J5" s="102">
        <f t="shared" si="1"/>
        <v>181608</v>
      </c>
      <c r="K5" s="100">
        <f t="shared" si="1"/>
        <v>210775</v>
      </c>
      <c r="L5" s="100">
        <f t="shared" si="1"/>
        <v>214991.75</v>
      </c>
      <c r="M5" s="100">
        <f t="shared" si="1"/>
        <v>230106.49199999997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107553.29397</v>
      </c>
      <c r="F6" s="79">
        <v>124950</v>
      </c>
      <c r="G6" s="79">
        <v>138081</v>
      </c>
      <c r="H6" s="80">
        <v>158751</v>
      </c>
      <c r="I6" s="79">
        <v>158931</v>
      </c>
      <c r="J6" s="81">
        <v>158932</v>
      </c>
      <c r="K6" s="79">
        <v>184592</v>
      </c>
      <c r="L6" s="79">
        <v>187497.2</v>
      </c>
      <c r="M6" s="79">
        <v>201128.73209999996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15034.03111</v>
      </c>
      <c r="F7" s="93">
        <v>16850</v>
      </c>
      <c r="G7" s="93">
        <v>19041</v>
      </c>
      <c r="H7" s="94">
        <v>25014</v>
      </c>
      <c r="I7" s="93">
        <v>22676</v>
      </c>
      <c r="J7" s="95">
        <v>22676</v>
      </c>
      <c r="K7" s="93">
        <v>26183</v>
      </c>
      <c r="L7" s="93">
        <v>27494.549999999996</v>
      </c>
      <c r="M7" s="93">
        <v>28977.759899999997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122217.85143999998</v>
      </c>
      <c r="F8" s="100">
        <f t="shared" ref="F8:M8" si="2">SUM(F9:F46)</f>
        <v>153624</v>
      </c>
      <c r="G8" s="100">
        <f t="shared" si="2"/>
        <v>138159</v>
      </c>
      <c r="H8" s="101">
        <f t="shared" si="2"/>
        <v>161988</v>
      </c>
      <c r="I8" s="100">
        <f t="shared" si="2"/>
        <v>179030</v>
      </c>
      <c r="J8" s="102">
        <f t="shared" si="2"/>
        <v>179887</v>
      </c>
      <c r="K8" s="100">
        <f t="shared" si="2"/>
        <v>193238</v>
      </c>
      <c r="L8" s="100">
        <f t="shared" si="2"/>
        <v>239981.4</v>
      </c>
      <c r="M8" s="100">
        <f t="shared" si="2"/>
        <v>248522.88880000004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282.68076000000002</v>
      </c>
      <c r="F9" s="79">
        <v>254</v>
      </c>
      <c r="G9" s="79">
        <v>168</v>
      </c>
      <c r="H9" s="80">
        <v>1797</v>
      </c>
      <c r="I9" s="79">
        <v>485</v>
      </c>
      <c r="J9" s="81">
        <v>476</v>
      </c>
      <c r="K9" s="79">
        <v>516</v>
      </c>
      <c r="L9" s="79">
        <v>474.05</v>
      </c>
      <c r="M9" s="79">
        <v>481.17464999999993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10306.010620000001</v>
      </c>
      <c r="F10" s="86">
        <v>2667</v>
      </c>
      <c r="G10" s="86">
        <v>1735</v>
      </c>
      <c r="H10" s="87">
        <v>5316</v>
      </c>
      <c r="I10" s="86">
        <v>2461</v>
      </c>
      <c r="J10" s="88">
        <v>2507</v>
      </c>
      <c r="K10" s="86">
        <v>4655</v>
      </c>
      <c r="L10" s="86">
        <v>4232.3</v>
      </c>
      <c r="M10" s="86">
        <v>5153.0387999999994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3446.8284199999998</v>
      </c>
      <c r="F11" s="86">
        <v>11708</v>
      </c>
      <c r="G11" s="86">
        <v>2519</v>
      </c>
      <c r="H11" s="87">
        <v>3135</v>
      </c>
      <c r="I11" s="86">
        <v>10831</v>
      </c>
      <c r="J11" s="88">
        <v>14772</v>
      </c>
      <c r="K11" s="86">
        <v>17810</v>
      </c>
      <c r="L11" s="86">
        <v>18425.55</v>
      </c>
      <c r="M11" s="86">
        <v>23294.028999999999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3200.2030800000002</v>
      </c>
      <c r="F12" s="86">
        <v>3576</v>
      </c>
      <c r="G12" s="86">
        <v>3865</v>
      </c>
      <c r="H12" s="87">
        <v>3000</v>
      </c>
      <c r="I12" s="86">
        <v>2799</v>
      </c>
      <c r="J12" s="88">
        <v>2799</v>
      </c>
      <c r="K12" s="86">
        <v>4000</v>
      </c>
      <c r="L12" s="86">
        <v>3698.7</v>
      </c>
      <c r="M12" s="86">
        <v>3717.9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178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8035.2419300000001</v>
      </c>
      <c r="F14" s="86">
        <v>7997</v>
      </c>
      <c r="G14" s="86">
        <v>9404</v>
      </c>
      <c r="H14" s="87">
        <v>15930</v>
      </c>
      <c r="I14" s="86">
        <v>9638</v>
      </c>
      <c r="J14" s="88">
        <v>9638</v>
      </c>
      <c r="K14" s="86">
        <v>17320</v>
      </c>
      <c r="L14" s="86">
        <v>18485.400000000001</v>
      </c>
      <c r="M14" s="86">
        <v>18872.650799999999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4280.9991200000004</v>
      </c>
      <c r="F15" s="86">
        <v>4763</v>
      </c>
      <c r="G15" s="86">
        <v>3548</v>
      </c>
      <c r="H15" s="87">
        <v>9956</v>
      </c>
      <c r="I15" s="86">
        <v>4344</v>
      </c>
      <c r="J15" s="88">
        <v>4343</v>
      </c>
      <c r="K15" s="86">
        <v>12292</v>
      </c>
      <c r="L15" s="86">
        <v>12412.15</v>
      </c>
      <c r="M15" s="86">
        <v>12810.468199999999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2655.3940600000001</v>
      </c>
      <c r="F16" s="86">
        <v>10128</v>
      </c>
      <c r="G16" s="86">
        <v>14767</v>
      </c>
      <c r="H16" s="87">
        <v>15306</v>
      </c>
      <c r="I16" s="86">
        <v>5526</v>
      </c>
      <c r="J16" s="88">
        <v>5526</v>
      </c>
      <c r="K16" s="86">
        <v>17344</v>
      </c>
      <c r="L16" s="86">
        <v>28802.799999999999</v>
      </c>
      <c r="M16" s="86">
        <v>23787.142400000001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1554</v>
      </c>
      <c r="F17" s="86">
        <v>1998</v>
      </c>
      <c r="G17" s="86">
        <v>562</v>
      </c>
      <c r="H17" s="87">
        <v>400</v>
      </c>
      <c r="I17" s="86">
        <v>619</v>
      </c>
      <c r="J17" s="88">
        <v>659</v>
      </c>
      <c r="K17" s="86">
        <v>800</v>
      </c>
      <c r="L17" s="86">
        <v>1020</v>
      </c>
      <c r="M17" s="86">
        <v>1184.4299999999998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24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567.92399999999998</v>
      </c>
      <c r="F21" s="86">
        <v>778</v>
      </c>
      <c r="G21" s="86">
        <v>7616</v>
      </c>
      <c r="H21" s="87">
        <v>705</v>
      </c>
      <c r="I21" s="86">
        <v>3868</v>
      </c>
      <c r="J21" s="88">
        <v>3768</v>
      </c>
      <c r="K21" s="86">
        <v>3710</v>
      </c>
      <c r="L21" s="86">
        <v>9457.75</v>
      </c>
      <c r="M21" s="86">
        <v>12509.89575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15880.41151</v>
      </c>
      <c r="F22" s="86">
        <v>28353</v>
      </c>
      <c r="G22" s="86">
        <v>19024</v>
      </c>
      <c r="H22" s="87">
        <v>25606</v>
      </c>
      <c r="I22" s="86">
        <v>50260</v>
      </c>
      <c r="J22" s="88">
        <v>44489</v>
      </c>
      <c r="K22" s="86">
        <v>19459</v>
      </c>
      <c r="L22" s="86">
        <v>48492.649999999994</v>
      </c>
      <c r="M22" s="86">
        <v>42637.587800000001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171.4</v>
      </c>
      <c r="F23" s="86">
        <v>208</v>
      </c>
      <c r="G23" s="86">
        <v>350</v>
      </c>
      <c r="H23" s="87">
        <v>50</v>
      </c>
      <c r="I23" s="86">
        <v>1701</v>
      </c>
      <c r="J23" s="88">
        <v>1703</v>
      </c>
      <c r="K23" s="86">
        <v>300</v>
      </c>
      <c r="L23" s="86">
        <v>458.5</v>
      </c>
      <c r="M23" s="86">
        <v>492.8005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36</v>
      </c>
      <c r="G24" s="86">
        <v>91</v>
      </c>
      <c r="H24" s="87">
        <v>80</v>
      </c>
      <c r="I24" s="86">
        <v>80</v>
      </c>
      <c r="J24" s="88">
        <v>80</v>
      </c>
      <c r="K24" s="86">
        <v>86</v>
      </c>
      <c r="L24" s="86">
        <v>84</v>
      </c>
      <c r="M24" s="86">
        <v>89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3997.5903800000001</v>
      </c>
      <c r="F25" s="86">
        <v>4125</v>
      </c>
      <c r="G25" s="86">
        <v>4975</v>
      </c>
      <c r="H25" s="87">
        <v>4954</v>
      </c>
      <c r="I25" s="86">
        <v>4048</v>
      </c>
      <c r="J25" s="88">
        <v>4345</v>
      </c>
      <c r="K25" s="86">
        <v>4947</v>
      </c>
      <c r="L25" s="86">
        <v>5429.8</v>
      </c>
      <c r="M25" s="86">
        <v>5699.84735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5616</v>
      </c>
      <c r="I27" s="86">
        <v>158</v>
      </c>
      <c r="J27" s="88">
        <v>188</v>
      </c>
      <c r="K27" s="86">
        <v>333</v>
      </c>
      <c r="L27" s="86">
        <v>54</v>
      </c>
      <c r="M27" s="86">
        <v>96.861999999999995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58.653309999999998</v>
      </c>
      <c r="F29" s="86">
        <v>52</v>
      </c>
      <c r="G29" s="86">
        <v>302</v>
      </c>
      <c r="H29" s="87">
        <v>145</v>
      </c>
      <c r="I29" s="86">
        <v>34</v>
      </c>
      <c r="J29" s="88">
        <v>76</v>
      </c>
      <c r="K29" s="86">
        <v>74</v>
      </c>
      <c r="L29" s="86">
        <v>72.7</v>
      </c>
      <c r="M29" s="86">
        <v>80.970100000000016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</v>
      </c>
      <c r="F30" s="86">
        <v>29</v>
      </c>
      <c r="G30" s="86">
        <v>71</v>
      </c>
      <c r="H30" s="87">
        <v>10</v>
      </c>
      <c r="I30" s="86">
        <v>60</v>
      </c>
      <c r="J30" s="88">
        <v>84</v>
      </c>
      <c r="K30" s="86">
        <v>37</v>
      </c>
      <c r="L30" s="86">
        <v>35.700000000000003</v>
      </c>
      <c r="M30" s="86">
        <v>37.592100000000002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11617.71091</v>
      </c>
      <c r="F31" s="86">
        <v>43</v>
      </c>
      <c r="G31" s="86">
        <v>10</v>
      </c>
      <c r="H31" s="87">
        <v>650</v>
      </c>
      <c r="I31" s="86">
        <v>0</v>
      </c>
      <c r="J31" s="88">
        <v>16</v>
      </c>
      <c r="K31" s="86">
        <v>146</v>
      </c>
      <c r="L31" s="86">
        <v>78.050000000000011</v>
      </c>
      <c r="M31" s="86">
        <v>82.603649999999988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5.0219899999999997</v>
      </c>
      <c r="F32" s="86">
        <v>46</v>
      </c>
      <c r="G32" s="86">
        <v>280</v>
      </c>
      <c r="H32" s="87">
        <v>2573</v>
      </c>
      <c r="I32" s="86">
        <v>2587</v>
      </c>
      <c r="J32" s="88">
        <v>8369</v>
      </c>
      <c r="K32" s="86">
        <v>338</v>
      </c>
      <c r="L32" s="86">
        <v>409.5</v>
      </c>
      <c r="M32" s="86">
        <v>432.87950000000001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11</v>
      </c>
      <c r="H33" s="87">
        <v>0</v>
      </c>
      <c r="I33" s="86">
        <v>1</v>
      </c>
      <c r="J33" s="88">
        <v>1</v>
      </c>
      <c r="K33" s="86">
        <v>12</v>
      </c>
      <c r="L33" s="86">
        <v>12</v>
      </c>
      <c r="M33" s="86">
        <v>12.635999999999999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140</v>
      </c>
      <c r="I35" s="86">
        <v>0</v>
      </c>
      <c r="J35" s="88">
        <v>0</v>
      </c>
      <c r="K35" s="86">
        <v>5</v>
      </c>
      <c r="L35" s="86">
        <v>125.65</v>
      </c>
      <c r="M35" s="86">
        <v>132.30945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1434</v>
      </c>
      <c r="J36" s="88">
        <v>1434</v>
      </c>
      <c r="K36" s="86">
        <v>0</v>
      </c>
      <c r="L36" s="86">
        <v>0</v>
      </c>
      <c r="M36" s="86">
        <v>0.1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5834.4868699999997</v>
      </c>
      <c r="F37" s="86">
        <v>7674</v>
      </c>
      <c r="G37" s="86">
        <v>9312</v>
      </c>
      <c r="H37" s="87">
        <v>208</v>
      </c>
      <c r="I37" s="86">
        <v>9384</v>
      </c>
      <c r="J37" s="88">
        <v>1449</v>
      </c>
      <c r="K37" s="86">
        <v>11276</v>
      </c>
      <c r="L37" s="86">
        <v>11421.35</v>
      </c>
      <c r="M37" s="86">
        <v>12043.57835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2221.8391700000002</v>
      </c>
      <c r="F38" s="86">
        <v>2606</v>
      </c>
      <c r="G38" s="86">
        <v>2688</v>
      </c>
      <c r="H38" s="87">
        <v>3681</v>
      </c>
      <c r="I38" s="86">
        <v>2478</v>
      </c>
      <c r="J38" s="88">
        <v>3167</v>
      </c>
      <c r="K38" s="86">
        <v>4683</v>
      </c>
      <c r="L38" s="86">
        <v>4753.75</v>
      </c>
      <c r="M38" s="86">
        <v>5491.8287999999993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5071.4415900000004</v>
      </c>
      <c r="F39" s="86">
        <v>5569</v>
      </c>
      <c r="G39" s="86">
        <v>6186</v>
      </c>
      <c r="H39" s="87">
        <v>5732</v>
      </c>
      <c r="I39" s="86">
        <v>4917</v>
      </c>
      <c r="J39" s="88">
        <v>5744</v>
      </c>
      <c r="K39" s="86">
        <v>5913</v>
      </c>
      <c r="L39" s="86">
        <v>6044.45</v>
      </c>
      <c r="M39" s="86">
        <v>6369.7256500000003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535.75436999999999</v>
      </c>
      <c r="F40" s="86">
        <v>10211</v>
      </c>
      <c r="G40" s="86">
        <v>10842</v>
      </c>
      <c r="H40" s="87">
        <v>13811</v>
      </c>
      <c r="I40" s="86">
        <v>14006</v>
      </c>
      <c r="J40" s="88">
        <v>14733</v>
      </c>
      <c r="K40" s="86">
        <v>16479</v>
      </c>
      <c r="L40" s="86">
        <v>16072.85</v>
      </c>
      <c r="M40" s="86">
        <v>16836.909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9095.5121500000005</v>
      </c>
      <c r="F41" s="86">
        <v>7957</v>
      </c>
      <c r="G41" s="86">
        <v>9133</v>
      </c>
      <c r="H41" s="87">
        <v>12177</v>
      </c>
      <c r="I41" s="86">
        <v>11130</v>
      </c>
      <c r="J41" s="88">
        <v>11141</v>
      </c>
      <c r="K41" s="86">
        <v>10961</v>
      </c>
      <c r="L41" s="86">
        <v>11657.45</v>
      </c>
      <c r="M41" s="86">
        <v>12351.0311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15727.390109999998</v>
      </c>
      <c r="F42" s="86">
        <v>25360</v>
      </c>
      <c r="G42" s="86">
        <v>23458</v>
      </c>
      <c r="H42" s="87">
        <v>15361</v>
      </c>
      <c r="I42" s="86">
        <v>24227</v>
      </c>
      <c r="J42" s="88">
        <v>25378</v>
      </c>
      <c r="K42" s="86">
        <v>21177</v>
      </c>
      <c r="L42" s="86">
        <v>21068.65</v>
      </c>
      <c r="M42" s="86">
        <v>24125.071199999998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12661.130369999999</v>
      </c>
      <c r="F43" s="86">
        <v>9656</v>
      </c>
      <c r="G43" s="86">
        <v>1803</v>
      </c>
      <c r="H43" s="87">
        <v>9335</v>
      </c>
      <c r="I43" s="86">
        <v>5687</v>
      </c>
      <c r="J43" s="88">
        <v>6871</v>
      </c>
      <c r="K43" s="86">
        <v>8654</v>
      </c>
      <c r="L43" s="86">
        <v>8381.7999999999993</v>
      </c>
      <c r="M43" s="86">
        <v>8979.1170999999995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2427.5623000000001</v>
      </c>
      <c r="F44" s="86">
        <v>4670</v>
      </c>
      <c r="G44" s="86">
        <v>3572</v>
      </c>
      <c r="H44" s="87">
        <v>2881</v>
      </c>
      <c r="I44" s="86">
        <v>2980</v>
      </c>
      <c r="J44" s="88">
        <v>2777</v>
      </c>
      <c r="K44" s="86">
        <v>3487</v>
      </c>
      <c r="L44" s="86">
        <v>2466.35</v>
      </c>
      <c r="M44" s="86">
        <v>2566.7137499999999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1006.86442</v>
      </c>
      <c r="F45" s="86">
        <v>1943</v>
      </c>
      <c r="G45" s="86">
        <v>908</v>
      </c>
      <c r="H45" s="87">
        <v>2806</v>
      </c>
      <c r="I45" s="86">
        <v>1261</v>
      </c>
      <c r="J45" s="88">
        <v>1299</v>
      </c>
      <c r="K45" s="86">
        <v>3475</v>
      </c>
      <c r="L45" s="86">
        <v>4617.6000000000004</v>
      </c>
      <c r="M45" s="86">
        <v>4886.0675000000001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1570.8</v>
      </c>
      <c r="F46" s="93">
        <v>1217</v>
      </c>
      <c r="G46" s="93">
        <v>935</v>
      </c>
      <c r="H46" s="94">
        <v>627</v>
      </c>
      <c r="I46" s="93">
        <v>2026</v>
      </c>
      <c r="J46" s="95">
        <v>2055</v>
      </c>
      <c r="K46" s="93">
        <v>2771</v>
      </c>
      <c r="L46" s="93">
        <v>1235.9000000000001</v>
      </c>
      <c r="M46" s="93">
        <v>3266.9283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52.900000000000006</v>
      </c>
      <c r="F47" s="100">
        <f t="shared" ref="F47:M47" si="3">SUM(F48:F49)</f>
        <v>71</v>
      </c>
      <c r="G47" s="100">
        <f t="shared" si="3"/>
        <v>56</v>
      </c>
      <c r="H47" s="101">
        <f t="shared" si="3"/>
        <v>110</v>
      </c>
      <c r="I47" s="100">
        <f t="shared" si="3"/>
        <v>650</v>
      </c>
      <c r="J47" s="102">
        <f t="shared" si="3"/>
        <v>650</v>
      </c>
      <c r="K47" s="100">
        <f t="shared" si="3"/>
        <v>110</v>
      </c>
      <c r="L47" s="100">
        <f t="shared" si="3"/>
        <v>116</v>
      </c>
      <c r="M47" s="100">
        <f t="shared" si="3"/>
        <v>121.8785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52.900000000000006</v>
      </c>
      <c r="F48" s="79">
        <v>71</v>
      </c>
      <c r="G48" s="79">
        <v>56</v>
      </c>
      <c r="H48" s="80">
        <v>110</v>
      </c>
      <c r="I48" s="79">
        <v>650</v>
      </c>
      <c r="J48" s="81">
        <v>650</v>
      </c>
      <c r="K48" s="79">
        <v>110</v>
      </c>
      <c r="L48" s="79">
        <v>116</v>
      </c>
      <c r="M48" s="79">
        <v>121.8785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80430</v>
      </c>
      <c r="F51" s="72">
        <f t="shared" ref="F51:M51" si="4">F52+F59+F62+F63+F64+F72+F73</f>
        <v>88355</v>
      </c>
      <c r="G51" s="72">
        <f t="shared" si="4"/>
        <v>70830</v>
      </c>
      <c r="H51" s="73">
        <f t="shared" si="4"/>
        <v>82214</v>
      </c>
      <c r="I51" s="72">
        <f t="shared" si="4"/>
        <v>97194</v>
      </c>
      <c r="J51" s="74">
        <f t="shared" si="4"/>
        <v>97194</v>
      </c>
      <c r="K51" s="72">
        <f t="shared" si="4"/>
        <v>99622</v>
      </c>
      <c r="L51" s="72">
        <f t="shared" si="4"/>
        <v>103366.95000000001</v>
      </c>
      <c r="M51" s="72">
        <f t="shared" si="4"/>
        <v>108326.02434999999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12155</v>
      </c>
      <c r="F52" s="79">
        <f t="shared" ref="F52:M52" si="5">F53+F56</f>
        <v>13990</v>
      </c>
      <c r="G52" s="79">
        <f t="shared" si="5"/>
        <v>8400</v>
      </c>
      <c r="H52" s="80">
        <f t="shared" si="5"/>
        <v>9200</v>
      </c>
      <c r="I52" s="79">
        <f t="shared" si="5"/>
        <v>10366</v>
      </c>
      <c r="J52" s="81">
        <f t="shared" si="5"/>
        <v>10366</v>
      </c>
      <c r="K52" s="79">
        <f t="shared" si="5"/>
        <v>9200</v>
      </c>
      <c r="L52" s="79">
        <f t="shared" si="5"/>
        <v>9200</v>
      </c>
      <c r="M52" s="79">
        <f t="shared" si="5"/>
        <v>9200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12155</v>
      </c>
      <c r="F56" s="100">
        <f t="shared" ref="F56:M56" si="7">SUM(F57:F58)</f>
        <v>13990</v>
      </c>
      <c r="G56" s="100">
        <f t="shared" si="7"/>
        <v>8400</v>
      </c>
      <c r="H56" s="101">
        <f t="shared" si="7"/>
        <v>9200</v>
      </c>
      <c r="I56" s="100">
        <f t="shared" si="7"/>
        <v>10366</v>
      </c>
      <c r="J56" s="102">
        <f t="shared" si="7"/>
        <v>10366</v>
      </c>
      <c r="K56" s="100">
        <f t="shared" si="7"/>
        <v>9200</v>
      </c>
      <c r="L56" s="100">
        <f t="shared" si="7"/>
        <v>9200</v>
      </c>
      <c r="M56" s="100">
        <f t="shared" si="7"/>
        <v>9200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12155</v>
      </c>
      <c r="F58" s="93">
        <v>13990</v>
      </c>
      <c r="G58" s="93">
        <v>8400</v>
      </c>
      <c r="H58" s="94">
        <v>9200</v>
      </c>
      <c r="I58" s="93">
        <v>10366</v>
      </c>
      <c r="J58" s="95">
        <v>10366</v>
      </c>
      <c r="K58" s="93">
        <v>9200</v>
      </c>
      <c r="L58" s="93">
        <v>9200</v>
      </c>
      <c r="M58" s="93">
        <v>9200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47033</v>
      </c>
      <c r="F59" s="100">
        <f t="shared" ref="F59:M59" si="8">SUM(F60:F61)</f>
        <v>57157</v>
      </c>
      <c r="G59" s="100">
        <f t="shared" si="8"/>
        <v>50618</v>
      </c>
      <c r="H59" s="101">
        <f t="shared" si="8"/>
        <v>56678</v>
      </c>
      <c r="I59" s="100">
        <f t="shared" si="8"/>
        <v>70378</v>
      </c>
      <c r="J59" s="102">
        <f t="shared" si="8"/>
        <v>70378</v>
      </c>
      <c r="K59" s="100">
        <f t="shared" si="8"/>
        <v>74448</v>
      </c>
      <c r="L59" s="100">
        <f t="shared" si="8"/>
        <v>77740.5</v>
      </c>
      <c r="M59" s="100">
        <f t="shared" si="8"/>
        <v>81699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47033</v>
      </c>
      <c r="F61" s="93">
        <v>57157</v>
      </c>
      <c r="G61" s="93">
        <v>50618</v>
      </c>
      <c r="H61" s="94">
        <v>56678</v>
      </c>
      <c r="I61" s="93">
        <v>70378</v>
      </c>
      <c r="J61" s="95">
        <v>70378</v>
      </c>
      <c r="K61" s="93">
        <v>74448</v>
      </c>
      <c r="L61" s="93">
        <v>77740.5</v>
      </c>
      <c r="M61" s="93">
        <v>81699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21107</v>
      </c>
      <c r="F72" s="86">
        <v>16209</v>
      </c>
      <c r="G72" s="86">
        <v>11328</v>
      </c>
      <c r="H72" s="87">
        <v>14886</v>
      </c>
      <c r="I72" s="86">
        <v>15100</v>
      </c>
      <c r="J72" s="88">
        <v>15100</v>
      </c>
      <c r="K72" s="86">
        <v>14150</v>
      </c>
      <c r="L72" s="86">
        <v>14524.950000000004</v>
      </c>
      <c r="M72" s="86">
        <v>14999.022350000003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135</v>
      </c>
      <c r="F73" s="86">
        <f t="shared" ref="F73:M73" si="12">SUM(F74:F75)</f>
        <v>999</v>
      </c>
      <c r="G73" s="86">
        <f t="shared" si="12"/>
        <v>484</v>
      </c>
      <c r="H73" s="87">
        <f t="shared" si="12"/>
        <v>1450</v>
      </c>
      <c r="I73" s="86">
        <f t="shared" si="12"/>
        <v>1350</v>
      </c>
      <c r="J73" s="88">
        <f t="shared" si="12"/>
        <v>1350</v>
      </c>
      <c r="K73" s="86">
        <f t="shared" si="12"/>
        <v>1824</v>
      </c>
      <c r="L73" s="86">
        <f t="shared" si="12"/>
        <v>1901.5</v>
      </c>
      <c r="M73" s="86">
        <f t="shared" si="12"/>
        <v>2428.0020000000004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135</v>
      </c>
      <c r="F74" s="79">
        <v>999</v>
      </c>
      <c r="G74" s="79">
        <v>484</v>
      </c>
      <c r="H74" s="80">
        <v>1450</v>
      </c>
      <c r="I74" s="79">
        <v>1180</v>
      </c>
      <c r="J74" s="81">
        <v>1180</v>
      </c>
      <c r="K74" s="79">
        <v>1450</v>
      </c>
      <c r="L74" s="79">
        <v>1497.5</v>
      </c>
      <c r="M74" s="79">
        <v>1566.5900000000001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170</v>
      </c>
      <c r="J75" s="95">
        <v>170</v>
      </c>
      <c r="K75" s="93">
        <v>374</v>
      </c>
      <c r="L75" s="93">
        <v>404</v>
      </c>
      <c r="M75" s="93">
        <v>861.41200000000003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10835.897970000013</v>
      </c>
      <c r="F77" s="72">
        <f t="shared" ref="F77:M77" si="13">F78+F81+F84+F85+F86+F87+F88</f>
        <v>24325</v>
      </c>
      <c r="G77" s="72">
        <f t="shared" si="13"/>
        <v>28562</v>
      </c>
      <c r="H77" s="73">
        <f t="shared" si="13"/>
        <v>37805</v>
      </c>
      <c r="I77" s="72">
        <f t="shared" si="13"/>
        <v>72777</v>
      </c>
      <c r="J77" s="74">
        <f t="shared" si="13"/>
        <v>71919</v>
      </c>
      <c r="K77" s="72">
        <f t="shared" si="13"/>
        <v>39143</v>
      </c>
      <c r="L77" s="72">
        <f t="shared" si="13"/>
        <v>37747.650000000009</v>
      </c>
      <c r="M77" s="72">
        <f t="shared" si="13"/>
        <v>46750.732250000001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4008.4</v>
      </c>
      <c r="F78" s="100">
        <f t="shared" ref="F78:M78" si="14">SUM(F79:F80)</f>
        <v>14680</v>
      </c>
      <c r="G78" s="100">
        <f t="shared" si="14"/>
        <v>23966</v>
      </c>
      <c r="H78" s="101">
        <f t="shared" si="14"/>
        <v>29028</v>
      </c>
      <c r="I78" s="100">
        <f t="shared" si="14"/>
        <v>65062</v>
      </c>
      <c r="J78" s="102">
        <f t="shared" si="14"/>
        <v>65062</v>
      </c>
      <c r="K78" s="100">
        <f t="shared" si="14"/>
        <v>31150</v>
      </c>
      <c r="L78" s="100">
        <f t="shared" si="14"/>
        <v>30993</v>
      </c>
      <c r="M78" s="100">
        <f t="shared" si="14"/>
        <v>38639.807999999997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3967</v>
      </c>
      <c r="F79" s="79">
        <v>14680</v>
      </c>
      <c r="G79" s="79">
        <v>4358</v>
      </c>
      <c r="H79" s="80">
        <v>20528</v>
      </c>
      <c r="I79" s="79">
        <v>24328</v>
      </c>
      <c r="J79" s="81">
        <v>24328</v>
      </c>
      <c r="K79" s="79">
        <v>31150</v>
      </c>
      <c r="L79" s="79">
        <v>28441</v>
      </c>
      <c r="M79" s="79">
        <v>38585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41.4</v>
      </c>
      <c r="F80" s="93">
        <v>0</v>
      </c>
      <c r="G80" s="93">
        <v>19608</v>
      </c>
      <c r="H80" s="94">
        <v>8500</v>
      </c>
      <c r="I80" s="93">
        <v>40734</v>
      </c>
      <c r="J80" s="95">
        <v>40734</v>
      </c>
      <c r="K80" s="93">
        <v>0</v>
      </c>
      <c r="L80" s="93">
        <v>2552</v>
      </c>
      <c r="M80" s="93">
        <v>54.808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6827.4979700000131</v>
      </c>
      <c r="F81" s="86">
        <f t="shared" ref="F81:M81" si="15">SUM(F82:F83)</f>
        <v>7395</v>
      </c>
      <c r="G81" s="86">
        <f t="shared" si="15"/>
        <v>4596</v>
      </c>
      <c r="H81" s="87">
        <f t="shared" si="15"/>
        <v>8777</v>
      </c>
      <c r="I81" s="86">
        <f t="shared" si="15"/>
        <v>7715</v>
      </c>
      <c r="J81" s="88">
        <f t="shared" si="15"/>
        <v>6857</v>
      </c>
      <c r="K81" s="86">
        <f t="shared" si="15"/>
        <v>7993</v>
      </c>
      <c r="L81" s="86">
        <f t="shared" si="15"/>
        <v>6754.6500000000115</v>
      </c>
      <c r="M81" s="86">
        <f t="shared" si="15"/>
        <v>8110.92425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3261</v>
      </c>
      <c r="F82" s="79">
        <v>2529</v>
      </c>
      <c r="G82" s="79">
        <v>0</v>
      </c>
      <c r="H82" s="80">
        <v>10</v>
      </c>
      <c r="I82" s="79">
        <v>810</v>
      </c>
      <c r="J82" s="81">
        <v>810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3566.4979700000131</v>
      </c>
      <c r="F83" s="93">
        <v>4866</v>
      </c>
      <c r="G83" s="93">
        <v>4596</v>
      </c>
      <c r="H83" s="94">
        <v>8767</v>
      </c>
      <c r="I83" s="93">
        <v>6905</v>
      </c>
      <c r="J83" s="95">
        <v>6047</v>
      </c>
      <c r="K83" s="93">
        <v>7993</v>
      </c>
      <c r="L83" s="93">
        <v>6754.6500000000115</v>
      </c>
      <c r="M83" s="93">
        <v>8110.92425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2250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10</v>
      </c>
      <c r="G90" s="72">
        <v>529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336123.97448999999</v>
      </c>
      <c r="F92" s="46">
        <f t="shared" ref="F92:M92" si="16">F4+F51+F77+F90</f>
        <v>408185</v>
      </c>
      <c r="G92" s="46">
        <f t="shared" si="16"/>
        <v>395258</v>
      </c>
      <c r="H92" s="47">
        <f t="shared" si="16"/>
        <v>465882</v>
      </c>
      <c r="I92" s="46">
        <f t="shared" si="16"/>
        <v>531258</v>
      </c>
      <c r="J92" s="48">
        <f t="shared" si="16"/>
        <v>531258</v>
      </c>
      <c r="K92" s="46">
        <f t="shared" si="16"/>
        <v>542888</v>
      </c>
      <c r="L92" s="46">
        <f t="shared" si="16"/>
        <v>596203.75000000012</v>
      </c>
      <c r="M92" s="46">
        <f t="shared" si="16"/>
        <v>633828.0159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128</v>
      </c>
      <c r="I3" s="174"/>
      <c r="J3" s="175"/>
      <c r="K3" s="17" t="s">
        <v>129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51174.452219999999</v>
      </c>
      <c r="F4" s="72">
        <f t="shared" ref="F4:M4" si="0">F5+F8+F47</f>
        <v>66603</v>
      </c>
      <c r="G4" s="72">
        <f t="shared" si="0"/>
        <v>70048</v>
      </c>
      <c r="H4" s="73">
        <f t="shared" si="0"/>
        <v>82317</v>
      </c>
      <c r="I4" s="72">
        <f t="shared" si="0"/>
        <v>73043</v>
      </c>
      <c r="J4" s="74">
        <f t="shared" si="0"/>
        <v>72143</v>
      </c>
      <c r="K4" s="72">
        <f t="shared" si="0"/>
        <v>89323</v>
      </c>
      <c r="L4" s="72">
        <f t="shared" si="0"/>
        <v>96345.599999999991</v>
      </c>
      <c r="M4" s="72">
        <f t="shared" si="0"/>
        <v>104596.84375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35606.325080000002</v>
      </c>
      <c r="F5" s="100">
        <f t="shared" ref="F5:M5" si="1">SUM(F6:F7)</f>
        <v>41534</v>
      </c>
      <c r="G5" s="100">
        <f t="shared" si="1"/>
        <v>44115</v>
      </c>
      <c r="H5" s="101">
        <f t="shared" si="1"/>
        <v>57284</v>
      </c>
      <c r="I5" s="100">
        <f t="shared" si="1"/>
        <v>50863</v>
      </c>
      <c r="J5" s="102">
        <f t="shared" si="1"/>
        <v>49963</v>
      </c>
      <c r="K5" s="100">
        <f t="shared" si="1"/>
        <v>58342</v>
      </c>
      <c r="L5" s="100">
        <f t="shared" si="1"/>
        <v>61278.5</v>
      </c>
      <c r="M5" s="100">
        <f t="shared" si="1"/>
        <v>64594.6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30818.293970000002</v>
      </c>
      <c r="F6" s="79">
        <v>35981</v>
      </c>
      <c r="G6" s="79">
        <v>38230</v>
      </c>
      <c r="H6" s="80">
        <v>49378</v>
      </c>
      <c r="I6" s="79">
        <v>43160</v>
      </c>
      <c r="J6" s="81">
        <v>42260</v>
      </c>
      <c r="K6" s="79">
        <v>50041</v>
      </c>
      <c r="L6" s="79">
        <v>52561.95</v>
      </c>
      <c r="M6" s="79">
        <v>55407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4788.0311100000008</v>
      </c>
      <c r="F7" s="93">
        <v>5553</v>
      </c>
      <c r="G7" s="93">
        <v>5885</v>
      </c>
      <c r="H7" s="94">
        <v>7906</v>
      </c>
      <c r="I7" s="93">
        <v>7703</v>
      </c>
      <c r="J7" s="95">
        <v>7703</v>
      </c>
      <c r="K7" s="93">
        <v>8301</v>
      </c>
      <c r="L7" s="93">
        <v>8716.5499999999993</v>
      </c>
      <c r="M7" s="93">
        <v>9187.6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15561.027139999997</v>
      </c>
      <c r="F8" s="100">
        <f t="shared" ref="F8:M8" si="2">SUM(F9:F46)</f>
        <v>25053</v>
      </c>
      <c r="G8" s="100">
        <f t="shared" si="2"/>
        <v>25918</v>
      </c>
      <c r="H8" s="101">
        <f t="shared" si="2"/>
        <v>25003</v>
      </c>
      <c r="I8" s="100">
        <f t="shared" si="2"/>
        <v>22010</v>
      </c>
      <c r="J8" s="102">
        <f t="shared" si="2"/>
        <v>22010</v>
      </c>
      <c r="K8" s="100">
        <f t="shared" si="2"/>
        <v>30951</v>
      </c>
      <c r="L8" s="100">
        <f t="shared" si="2"/>
        <v>35035.599999999991</v>
      </c>
      <c r="M8" s="100">
        <f t="shared" si="2"/>
        <v>39969.34375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153.68076000000002</v>
      </c>
      <c r="F9" s="79">
        <v>38</v>
      </c>
      <c r="G9" s="79">
        <v>166</v>
      </c>
      <c r="H9" s="80">
        <v>80</v>
      </c>
      <c r="I9" s="79">
        <v>101</v>
      </c>
      <c r="J9" s="81">
        <v>101</v>
      </c>
      <c r="K9" s="79">
        <v>81</v>
      </c>
      <c r="L9" s="79">
        <v>85.05</v>
      </c>
      <c r="M9" s="79">
        <v>89.557649999999995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1524.01062</v>
      </c>
      <c r="F10" s="86">
        <v>1283</v>
      </c>
      <c r="G10" s="86">
        <v>872</v>
      </c>
      <c r="H10" s="87">
        <v>2348</v>
      </c>
      <c r="I10" s="86">
        <v>769</v>
      </c>
      <c r="J10" s="88">
        <v>770</v>
      </c>
      <c r="K10" s="86">
        <v>2404</v>
      </c>
      <c r="L10" s="86">
        <v>2524.6999999999998</v>
      </c>
      <c r="M10" s="86">
        <v>2661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99.828420000000008</v>
      </c>
      <c r="F11" s="86">
        <v>248</v>
      </c>
      <c r="G11" s="86">
        <v>70</v>
      </c>
      <c r="H11" s="87">
        <v>458</v>
      </c>
      <c r="I11" s="86">
        <v>192</v>
      </c>
      <c r="J11" s="88">
        <v>359</v>
      </c>
      <c r="K11" s="86">
        <v>626</v>
      </c>
      <c r="L11" s="86">
        <v>657.3</v>
      </c>
      <c r="M11" s="86">
        <v>693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3200.2030800000002</v>
      </c>
      <c r="F12" s="86">
        <v>3576</v>
      </c>
      <c r="G12" s="86">
        <v>3865</v>
      </c>
      <c r="H12" s="87">
        <v>3000</v>
      </c>
      <c r="I12" s="86">
        <v>2799</v>
      </c>
      <c r="J12" s="88">
        <v>2799</v>
      </c>
      <c r="K12" s="86">
        <v>4000</v>
      </c>
      <c r="L12" s="86">
        <v>3698.7</v>
      </c>
      <c r="M12" s="86">
        <v>3717.9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568.24193000000002</v>
      </c>
      <c r="F14" s="86">
        <v>813</v>
      </c>
      <c r="G14" s="86">
        <v>959</v>
      </c>
      <c r="H14" s="87">
        <v>1507</v>
      </c>
      <c r="I14" s="86">
        <v>854</v>
      </c>
      <c r="J14" s="88">
        <v>854</v>
      </c>
      <c r="K14" s="86">
        <v>1534</v>
      </c>
      <c r="L14" s="86">
        <v>1610.7</v>
      </c>
      <c r="M14" s="86">
        <v>1698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673.99911999999995</v>
      </c>
      <c r="F15" s="86">
        <v>1090</v>
      </c>
      <c r="G15" s="86">
        <v>443</v>
      </c>
      <c r="H15" s="87">
        <v>2265</v>
      </c>
      <c r="I15" s="86">
        <v>970</v>
      </c>
      <c r="J15" s="88">
        <v>970</v>
      </c>
      <c r="K15" s="86">
        <v>2282</v>
      </c>
      <c r="L15" s="86">
        <v>2396.1999999999998</v>
      </c>
      <c r="M15" s="86">
        <v>2526.4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129.39406</v>
      </c>
      <c r="F16" s="86">
        <v>142</v>
      </c>
      <c r="G16" s="86">
        <v>219</v>
      </c>
      <c r="H16" s="87">
        <v>95</v>
      </c>
      <c r="I16" s="86">
        <v>265</v>
      </c>
      <c r="J16" s="88">
        <v>265</v>
      </c>
      <c r="K16" s="86">
        <v>96</v>
      </c>
      <c r="L16" s="86">
        <v>100.8</v>
      </c>
      <c r="M16" s="86">
        <v>106.14239999999999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575</v>
      </c>
      <c r="G17" s="86">
        <v>421</v>
      </c>
      <c r="H17" s="87">
        <v>200</v>
      </c>
      <c r="I17" s="86">
        <v>357</v>
      </c>
      <c r="J17" s="88">
        <v>357</v>
      </c>
      <c r="K17" s="86">
        <v>200</v>
      </c>
      <c r="L17" s="86">
        <v>210</v>
      </c>
      <c r="M17" s="86">
        <v>221.13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349.92399999999998</v>
      </c>
      <c r="F21" s="86">
        <v>642</v>
      </c>
      <c r="G21" s="86">
        <v>5755</v>
      </c>
      <c r="H21" s="87">
        <v>200</v>
      </c>
      <c r="I21" s="86">
        <v>2751</v>
      </c>
      <c r="J21" s="88">
        <v>2651</v>
      </c>
      <c r="K21" s="86">
        <v>3710</v>
      </c>
      <c r="L21" s="86">
        <v>8801</v>
      </c>
      <c r="M21" s="86">
        <v>11821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992.41150999999991</v>
      </c>
      <c r="F22" s="86">
        <v>518</v>
      </c>
      <c r="G22" s="86">
        <v>1831</v>
      </c>
      <c r="H22" s="87">
        <v>2294</v>
      </c>
      <c r="I22" s="86">
        <v>1066</v>
      </c>
      <c r="J22" s="88">
        <v>1066</v>
      </c>
      <c r="K22" s="86">
        <v>3716</v>
      </c>
      <c r="L22" s="86">
        <v>2687.6</v>
      </c>
      <c r="M22" s="86">
        <v>3516.6248000000001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14.4</v>
      </c>
      <c r="F23" s="86">
        <v>0</v>
      </c>
      <c r="G23" s="86">
        <v>0</v>
      </c>
      <c r="H23" s="87">
        <v>50</v>
      </c>
      <c r="I23" s="86">
        <v>22</v>
      </c>
      <c r="J23" s="88">
        <v>22</v>
      </c>
      <c r="K23" s="86">
        <v>50</v>
      </c>
      <c r="L23" s="86">
        <v>52.5</v>
      </c>
      <c r="M23" s="86">
        <v>55.282499999999999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36</v>
      </c>
      <c r="G24" s="86">
        <v>91</v>
      </c>
      <c r="H24" s="87">
        <v>80</v>
      </c>
      <c r="I24" s="86">
        <v>80</v>
      </c>
      <c r="J24" s="88">
        <v>80</v>
      </c>
      <c r="K24" s="86">
        <v>80</v>
      </c>
      <c r="L24" s="86">
        <v>84</v>
      </c>
      <c r="M24" s="86">
        <v>89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234.59038000000001</v>
      </c>
      <c r="F25" s="86">
        <v>218</v>
      </c>
      <c r="G25" s="86">
        <v>177</v>
      </c>
      <c r="H25" s="87">
        <v>295</v>
      </c>
      <c r="I25" s="86">
        <v>205</v>
      </c>
      <c r="J25" s="88">
        <v>200</v>
      </c>
      <c r="K25" s="86">
        <v>297</v>
      </c>
      <c r="L25" s="86">
        <v>311.85000000000002</v>
      </c>
      <c r="M25" s="86">
        <v>329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91</v>
      </c>
      <c r="I27" s="86">
        <v>75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35.653309999999998</v>
      </c>
      <c r="F29" s="86">
        <v>45</v>
      </c>
      <c r="G29" s="86">
        <v>286</v>
      </c>
      <c r="H29" s="87">
        <v>10</v>
      </c>
      <c r="I29" s="86">
        <v>28</v>
      </c>
      <c r="J29" s="88">
        <v>70</v>
      </c>
      <c r="K29" s="86">
        <v>52</v>
      </c>
      <c r="L29" s="86">
        <v>55.1</v>
      </c>
      <c r="M29" s="86">
        <v>58.4373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6</v>
      </c>
      <c r="G30" s="86">
        <v>4</v>
      </c>
      <c r="H30" s="87">
        <v>0</v>
      </c>
      <c r="I30" s="86">
        <v>10</v>
      </c>
      <c r="J30" s="88">
        <v>34</v>
      </c>
      <c r="K30" s="86">
        <v>24</v>
      </c>
      <c r="L30" s="86">
        <v>25.2</v>
      </c>
      <c r="M30" s="86">
        <v>26.535599999999999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57.710910000000005</v>
      </c>
      <c r="F31" s="86">
        <v>34</v>
      </c>
      <c r="G31" s="86">
        <v>10</v>
      </c>
      <c r="H31" s="87">
        <v>52</v>
      </c>
      <c r="I31" s="86">
        <v>0</v>
      </c>
      <c r="J31" s="88">
        <v>10</v>
      </c>
      <c r="K31" s="86">
        <v>63</v>
      </c>
      <c r="L31" s="86">
        <v>66.650000000000006</v>
      </c>
      <c r="M31" s="86">
        <v>70.59944999999999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3.0219899999999997</v>
      </c>
      <c r="F32" s="86">
        <v>36</v>
      </c>
      <c r="G32" s="86">
        <v>46</v>
      </c>
      <c r="H32" s="87">
        <v>25</v>
      </c>
      <c r="I32" s="86">
        <v>46</v>
      </c>
      <c r="J32" s="88">
        <v>46</v>
      </c>
      <c r="K32" s="86">
        <v>25</v>
      </c>
      <c r="L32" s="86">
        <v>26.25</v>
      </c>
      <c r="M32" s="86">
        <v>27.641249999999999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1</v>
      </c>
      <c r="J33" s="88">
        <v>1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20</v>
      </c>
      <c r="J36" s="88">
        <v>20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96.486869999999996</v>
      </c>
      <c r="F37" s="86">
        <v>236</v>
      </c>
      <c r="G37" s="86">
        <v>66</v>
      </c>
      <c r="H37" s="87">
        <v>76</v>
      </c>
      <c r="I37" s="86">
        <v>250</v>
      </c>
      <c r="J37" s="88">
        <v>265</v>
      </c>
      <c r="K37" s="86">
        <v>91</v>
      </c>
      <c r="L37" s="86">
        <v>97.05</v>
      </c>
      <c r="M37" s="86">
        <v>102.55765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925.83916999999997</v>
      </c>
      <c r="F38" s="86">
        <v>1564</v>
      </c>
      <c r="G38" s="86">
        <v>1191</v>
      </c>
      <c r="H38" s="87">
        <v>1832</v>
      </c>
      <c r="I38" s="86">
        <v>1069</v>
      </c>
      <c r="J38" s="88">
        <v>1069</v>
      </c>
      <c r="K38" s="86">
        <v>1870</v>
      </c>
      <c r="L38" s="86">
        <v>1964.05</v>
      </c>
      <c r="M38" s="86">
        <v>2069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273.44159000000002</v>
      </c>
      <c r="F39" s="86">
        <v>273</v>
      </c>
      <c r="G39" s="86">
        <v>319</v>
      </c>
      <c r="H39" s="87">
        <v>334</v>
      </c>
      <c r="I39" s="86">
        <v>257</v>
      </c>
      <c r="J39" s="88">
        <v>397</v>
      </c>
      <c r="K39" s="86">
        <v>478</v>
      </c>
      <c r="L39" s="86">
        <v>502.3</v>
      </c>
      <c r="M39" s="86">
        <v>527.89390000000003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535.75436999999999</v>
      </c>
      <c r="F40" s="86">
        <v>1133</v>
      </c>
      <c r="G40" s="86">
        <v>1038</v>
      </c>
      <c r="H40" s="87">
        <v>944</v>
      </c>
      <c r="I40" s="86">
        <v>1206</v>
      </c>
      <c r="J40" s="88">
        <v>1206</v>
      </c>
      <c r="K40" s="86">
        <v>944</v>
      </c>
      <c r="L40" s="86">
        <v>991.2</v>
      </c>
      <c r="M40" s="86">
        <v>1045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53.512149999999998</v>
      </c>
      <c r="F41" s="86">
        <v>211</v>
      </c>
      <c r="G41" s="86">
        <v>473</v>
      </c>
      <c r="H41" s="87">
        <v>750</v>
      </c>
      <c r="I41" s="86">
        <v>124</v>
      </c>
      <c r="J41" s="88">
        <v>124</v>
      </c>
      <c r="K41" s="86">
        <v>775</v>
      </c>
      <c r="L41" s="86">
        <v>813.75</v>
      </c>
      <c r="M41" s="86">
        <v>858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4439.3901099999985</v>
      </c>
      <c r="F42" s="86">
        <v>7986</v>
      </c>
      <c r="G42" s="86">
        <v>4751</v>
      </c>
      <c r="H42" s="87">
        <v>4413</v>
      </c>
      <c r="I42" s="86">
        <v>5321</v>
      </c>
      <c r="J42" s="88">
        <v>5208</v>
      </c>
      <c r="K42" s="86">
        <v>3993</v>
      </c>
      <c r="L42" s="86">
        <v>3537.35</v>
      </c>
      <c r="M42" s="86">
        <v>3721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286.10606999999999</v>
      </c>
      <c r="F43" s="86">
        <v>733</v>
      </c>
      <c r="G43" s="86">
        <v>435</v>
      </c>
      <c r="H43" s="87">
        <v>759</v>
      </c>
      <c r="I43" s="86">
        <v>1574</v>
      </c>
      <c r="J43" s="88">
        <v>1574</v>
      </c>
      <c r="K43" s="86">
        <v>762</v>
      </c>
      <c r="L43" s="86">
        <v>800.1</v>
      </c>
      <c r="M43" s="86">
        <v>844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573.56230000000005</v>
      </c>
      <c r="F44" s="86">
        <v>3508</v>
      </c>
      <c r="G44" s="86">
        <v>2240</v>
      </c>
      <c r="H44" s="87">
        <v>1939</v>
      </c>
      <c r="I44" s="86">
        <v>1214</v>
      </c>
      <c r="J44" s="88">
        <v>1078</v>
      </c>
      <c r="K44" s="86">
        <v>1866</v>
      </c>
      <c r="L44" s="86">
        <v>1957.6</v>
      </c>
      <c r="M44" s="86">
        <v>2063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339.86442</v>
      </c>
      <c r="F45" s="86">
        <v>102</v>
      </c>
      <c r="G45" s="86">
        <v>181</v>
      </c>
      <c r="H45" s="87">
        <v>881</v>
      </c>
      <c r="I45" s="86">
        <v>221</v>
      </c>
      <c r="J45" s="88">
        <v>221</v>
      </c>
      <c r="K45" s="86">
        <v>907</v>
      </c>
      <c r="L45" s="86">
        <v>952.35</v>
      </c>
      <c r="M45" s="86">
        <v>1004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7</v>
      </c>
      <c r="G46" s="93">
        <v>9</v>
      </c>
      <c r="H46" s="94">
        <v>25</v>
      </c>
      <c r="I46" s="93">
        <v>163</v>
      </c>
      <c r="J46" s="95">
        <v>193</v>
      </c>
      <c r="K46" s="93">
        <v>25</v>
      </c>
      <c r="L46" s="93">
        <v>26.25</v>
      </c>
      <c r="M46" s="93">
        <v>27.641249999999999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7.1</v>
      </c>
      <c r="F47" s="100">
        <f t="shared" ref="F47:M47" si="3">SUM(F48:F49)</f>
        <v>16</v>
      </c>
      <c r="G47" s="100">
        <f t="shared" si="3"/>
        <v>15</v>
      </c>
      <c r="H47" s="101">
        <f t="shared" si="3"/>
        <v>30</v>
      </c>
      <c r="I47" s="100">
        <f t="shared" si="3"/>
        <v>170</v>
      </c>
      <c r="J47" s="102">
        <f t="shared" si="3"/>
        <v>170</v>
      </c>
      <c r="K47" s="100">
        <f t="shared" si="3"/>
        <v>30</v>
      </c>
      <c r="L47" s="100">
        <f t="shared" si="3"/>
        <v>31.5</v>
      </c>
      <c r="M47" s="100">
        <f t="shared" si="3"/>
        <v>32.9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7.1</v>
      </c>
      <c r="F48" s="79">
        <v>16</v>
      </c>
      <c r="G48" s="79">
        <v>15</v>
      </c>
      <c r="H48" s="80">
        <v>30</v>
      </c>
      <c r="I48" s="79">
        <v>170</v>
      </c>
      <c r="J48" s="81">
        <v>170</v>
      </c>
      <c r="K48" s="79">
        <v>30</v>
      </c>
      <c r="L48" s="79">
        <v>31.5</v>
      </c>
      <c r="M48" s="79">
        <v>32.9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355</v>
      </c>
      <c r="F51" s="72">
        <f t="shared" ref="F51:M51" si="4">F52+F59+F62+F63+F64+F72+F73</f>
        <v>565</v>
      </c>
      <c r="G51" s="72">
        <f t="shared" si="4"/>
        <v>357</v>
      </c>
      <c r="H51" s="73">
        <f t="shared" si="4"/>
        <v>540</v>
      </c>
      <c r="I51" s="72">
        <f t="shared" si="4"/>
        <v>440</v>
      </c>
      <c r="J51" s="74">
        <f t="shared" si="4"/>
        <v>440</v>
      </c>
      <c r="K51" s="72">
        <f t="shared" si="4"/>
        <v>914</v>
      </c>
      <c r="L51" s="72">
        <f t="shared" si="4"/>
        <v>971</v>
      </c>
      <c r="M51" s="72">
        <f t="shared" si="4"/>
        <v>1458.412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220</v>
      </c>
      <c r="F59" s="100">
        <f t="shared" ref="F59:M59" si="8">SUM(F60:F61)</f>
        <v>130</v>
      </c>
      <c r="G59" s="100">
        <f t="shared" si="8"/>
        <v>170</v>
      </c>
      <c r="H59" s="101">
        <f t="shared" si="8"/>
        <v>190</v>
      </c>
      <c r="I59" s="100">
        <f t="shared" si="8"/>
        <v>190</v>
      </c>
      <c r="J59" s="102">
        <f t="shared" si="8"/>
        <v>190</v>
      </c>
      <c r="K59" s="100">
        <f t="shared" si="8"/>
        <v>190</v>
      </c>
      <c r="L59" s="100">
        <f t="shared" si="8"/>
        <v>199.5</v>
      </c>
      <c r="M59" s="100">
        <f t="shared" si="8"/>
        <v>210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220</v>
      </c>
      <c r="F61" s="93">
        <v>130</v>
      </c>
      <c r="G61" s="93">
        <v>170</v>
      </c>
      <c r="H61" s="94">
        <v>190</v>
      </c>
      <c r="I61" s="93">
        <v>190</v>
      </c>
      <c r="J61" s="95">
        <v>190</v>
      </c>
      <c r="K61" s="93">
        <v>190</v>
      </c>
      <c r="L61" s="93">
        <v>199.5</v>
      </c>
      <c r="M61" s="93">
        <v>210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135</v>
      </c>
      <c r="F73" s="86">
        <f t="shared" ref="F73:M73" si="12">SUM(F74:F75)</f>
        <v>435</v>
      </c>
      <c r="G73" s="86">
        <f t="shared" si="12"/>
        <v>187</v>
      </c>
      <c r="H73" s="87">
        <f t="shared" si="12"/>
        <v>350</v>
      </c>
      <c r="I73" s="86">
        <f t="shared" si="12"/>
        <v>250</v>
      </c>
      <c r="J73" s="88">
        <f t="shared" si="12"/>
        <v>250</v>
      </c>
      <c r="K73" s="86">
        <f t="shared" si="12"/>
        <v>724</v>
      </c>
      <c r="L73" s="86">
        <f t="shared" si="12"/>
        <v>771.5</v>
      </c>
      <c r="M73" s="86">
        <f t="shared" si="12"/>
        <v>1248.412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135</v>
      </c>
      <c r="F74" s="79">
        <v>435</v>
      </c>
      <c r="G74" s="79">
        <v>187</v>
      </c>
      <c r="H74" s="80">
        <v>350</v>
      </c>
      <c r="I74" s="79">
        <v>80</v>
      </c>
      <c r="J74" s="81">
        <v>80</v>
      </c>
      <c r="K74" s="79">
        <v>350</v>
      </c>
      <c r="L74" s="79">
        <v>367.5</v>
      </c>
      <c r="M74" s="79">
        <v>387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170</v>
      </c>
      <c r="J75" s="95">
        <v>170</v>
      </c>
      <c r="K75" s="93">
        <v>374</v>
      </c>
      <c r="L75" s="93">
        <v>404</v>
      </c>
      <c r="M75" s="93">
        <v>861.41200000000003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609.76772999999662</v>
      </c>
      <c r="F77" s="72">
        <f t="shared" ref="F77:M77" si="13">F78+F81+F84+F85+F86+F87+F88</f>
        <v>579</v>
      </c>
      <c r="G77" s="72">
        <f t="shared" si="13"/>
        <v>231</v>
      </c>
      <c r="H77" s="73">
        <f t="shared" si="13"/>
        <v>579</v>
      </c>
      <c r="I77" s="72">
        <f t="shared" si="13"/>
        <v>1308</v>
      </c>
      <c r="J77" s="74">
        <f t="shared" si="13"/>
        <v>1308</v>
      </c>
      <c r="K77" s="72">
        <f t="shared" si="13"/>
        <v>579</v>
      </c>
      <c r="L77" s="72">
        <f t="shared" si="13"/>
        <v>607.40000000001169</v>
      </c>
      <c r="M77" s="72">
        <f t="shared" si="13"/>
        <v>641.70000000000005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41.4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41.4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568.36772999999664</v>
      </c>
      <c r="F81" s="86">
        <f t="shared" ref="F81:M81" si="15">SUM(F82:F83)</f>
        <v>579</v>
      </c>
      <c r="G81" s="86">
        <f t="shared" si="15"/>
        <v>231</v>
      </c>
      <c r="H81" s="87">
        <f t="shared" si="15"/>
        <v>579</v>
      </c>
      <c r="I81" s="86">
        <f t="shared" si="15"/>
        <v>1308</v>
      </c>
      <c r="J81" s="88">
        <f t="shared" si="15"/>
        <v>1308</v>
      </c>
      <c r="K81" s="86">
        <f t="shared" si="15"/>
        <v>579</v>
      </c>
      <c r="L81" s="86">
        <f t="shared" si="15"/>
        <v>607.40000000001169</v>
      </c>
      <c r="M81" s="86">
        <f t="shared" si="15"/>
        <v>641.70000000000005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10</v>
      </c>
      <c r="I82" s="79">
        <v>810</v>
      </c>
      <c r="J82" s="81">
        <v>810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568.36772999999664</v>
      </c>
      <c r="F83" s="93">
        <v>579</v>
      </c>
      <c r="G83" s="93">
        <v>231</v>
      </c>
      <c r="H83" s="94">
        <v>569</v>
      </c>
      <c r="I83" s="93">
        <v>498</v>
      </c>
      <c r="J83" s="95">
        <v>498</v>
      </c>
      <c r="K83" s="93">
        <v>579</v>
      </c>
      <c r="L83" s="93">
        <v>607.40000000001169</v>
      </c>
      <c r="M83" s="93">
        <v>641.70000000000005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10</v>
      </c>
      <c r="G90" s="72">
        <v>503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52139.219949999999</v>
      </c>
      <c r="F92" s="46">
        <f t="shared" ref="F92:M92" si="16">F4+F51+F77+F90</f>
        <v>67757</v>
      </c>
      <c r="G92" s="46">
        <f t="shared" si="16"/>
        <v>71139</v>
      </c>
      <c r="H92" s="47">
        <f t="shared" si="16"/>
        <v>83436</v>
      </c>
      <c r="I92" s="46">
        <f t="shared" si="16"/>
        <v>74791</v>
      </c>
      <c r="J92" s="48">
        <f t="shared" si="16"/>
        <v>73891</v>
      </c>
      <c r="K92" s="46">
        <f t="shared" si="16"/>
        <v>90816</v>
      </c>
      <c r="L92" s="46">
        <f t="shared" si="16"/>
        <v>97924</v>
      </c>
      <c r="M92" s="46">
        <f t="shared" si="16"/>
        <v>106696.95574999999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topLeftCell="A43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128</v>
      </c>
      <c r="I3" s="174"/>
      <c r="J3" s="175"/>
      <c r="K3" s="17" t="s">
        <v>129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31886</v>
      </c>
      <c r="F4" s="72">
        <f t="shared" ref="F4:M4" si="0">F5+F8+F47</f>
        <v>36192</v>
      </c>
      <c r="G4" s="72">
        <f t="shared" si="0"/>
        <v>42076</v>
      </c>
      <c r="H4" s="73">
        <f t="shared" si="0"/>
        <v>49559</v>
      </c>
      <c r="I4" s="72">
        <f t="shared" si="0"/>
        <v>51239</v>
      </c>
      <c r="J4" s="74">
        <f t="shared" si="0"/>
        <v>54590</v>
      </c>
      <c r="K4" s="72">
        <f t="shared" si="0"/>
        <v>56319</v>
      </c>
      <c r="L4" s="72">
        <f t="shared" si="0"/>
        <v>62514.150000000009</v>
      </c>
      <c r="M4" s="72">
        <f t="shared" si="0"/>
        <v>64114.163850000004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15442</v>
      </c>
      <c r="F5" s="100">
        <f t="shared" ref="F5:M5" si="1">SUM(F6:F7)</f>
        <v>15109</v>
      </c>
      <c r="G5" s="100">
        <f t="shared" si="1"/>
        <v>17693</v>
      </c>
      <c r="H5" s="101">
        <f t="shared" si="1"/>
        <v>23369</v>
      </c>
      <c r="I5" s="100">
        <f t="shared" si="1"/>
        <v>21432</v>
      </c>
      <c r="J5" s="102">
        <f t="shared" si="1"/>
        <v>24783</v>
      </c>
      <c r="K5" s="100">
        <f t="shared" si="1"/>
        <v>28133</v>
      </c>
      <c r="L5" s="100">
        <f t="shared" si="1"/>
        <v>26562.700000000004</v>
      </c>
      <c r="M5" s="100">
        <f t="shared" si="1"/>
        <v>27995.328949999999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13509</v>
      </c>
      <c r="F6" s="79">
        <v>13000</v>
      </c>
      <c r="G6" s="79">
        <v>15220</v>
      </c>
      <c r="H6" s="80">
        <v>20521</v>
      </c>
      <c r="I6" s="79">
        <v>18556</v>
      </c>
      <c r="J6" s="81">
        <v>21907</v>
      </c>
      <c r="K6" s="79">
        <v>25143</v>
      </c>
      <c r="L6" s="79">
        <v>23422.950000000004</v>
      </c>
      <c r="M6" s="79">
        <v>24686.981199999998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1933</v>
      </c>
      <c r="F7" s="93">
        <v>2109</v>
      </c>
      <c r="G7" s="93">
        <v>2473</v>
      </c>
      <c r="H7" s="94">
        <v>2848</v>
      </c>
      <c r="I7" s="93">
        <v>2876</v>
      </c>
      <c r="J7" s="95">
        <v>2876</v>
      </c>
      <c r="K7" s="93">
        <v>2990</v>
      </c>
      <c r="L7" s="93">
        <v>3139.75</v>
      </c>
      <c r="M7" s="93">
        <v>3308.3477499999999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16441</v>
      </c>
      <c r="F8" s="100">
        <f t="shared" ref="F8:M8" si="2">SUM(F9:F46)</f>
        <v>21083</v>
      </c>
      <c r="G8" s="100">
        <f t="shared" si="2"/>
        <v>24357</v>
      </c>
      <c r="H8" s="101">
        <f t="shared" si="2"/>
        <v>26160</v>
      </c>
      <c r="I8" s="100">
        <f t="shared" si="2"/>
        <v>29377</v>
      </c>
      <c r="J8" s="102">
        <f t="shared" si="2"/>
        <v>29377</v>
      </c>
      <c r="K8" s="100">
        <f t="shared" si="2"/>
        <v>28156</v>
      </c>
      <c r="L8" s="100">
        <f t="shared" si="2"/>
        <v>35919.450000000004</v>
      </c>
      <c r="M8" s="100">
        <f t="shared" si="2"/>
        <v>36085.138900000005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96</v>
      </c>
      <c r="G9" s="79">
        <v>0</v>
      </c>
      <c r="H9" s="80">
        <v>0</v>
      </c>
      <c r="I9" s="79">
        <v>21</v>
      </c>
      <c r="J9" s="81">
        <v>21</v>
      </c>
      <c r="K9" s="79">
        <v>85</v>
      </c>
      <c r="L9" s="79">
        <v>45</v>
      </c>
      <c r="M9" s="79">
        <v>45.384999999999998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498</v>
      </c>
      <c r="F10" s="86">
        <v>490</v>
      </c>
      <c r="G10" s="86">
        <v>244</v>
      </c>
      <c r="H10" s="87">
        <v>200</v>
      </c>
      <c r="I10" s="86">
        <v>516</v>
      </c>
      <c r="J10" s="88">
        <v>516</v>
      </c>
      <c r="K10" s="86">
        <v>985</v>
      </c>
      <c r="L10" s="86">
        <v>1011</v>
      </c>
      <c r="M10" s="86">
        <v>1036.433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294</v>
      </c>
      <c r="F11" s="86">
        <v>81</v>
      </c>
      <c r="G11" s="86">
        <v>70</v>
      </c>
      <c r="H11" s="87">
        <v>246</v>
      </c>
      <c r="I11" s="86">
        <v>477</v>
      </c>
      <c r="J11" s="88">
        <v>476</v>
      </c>
      <c r="K11" s="86">
        <v>703</v>
      </c>
      <c r="L11" s="86">
        <v>659.75</v>
      </c>
      <c r="M11" s="86">
        <v>697.27350000000001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178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2075</v>
      </c>
      <c r="F14" s="86">
        <v>1655</v>
      </c>
      <c r="G14" s="86">
        <v>2642</v>
      </c>
      <c r="H14" s="87">
        <v>2793</v>
      </c>
      <c r="I14" s="86">
        <v>2831</v>
      </c>
      <c r="J14" s="88">
        <v>2831</v>
      </c>
      <c r="K14" s="86">
        <v>2162</v>
      </c>
      <c r="L14" s="86">
        <v>2755.3</v>
      </c>
      <c r="M14" s="86">
        <v>2869.7482000000005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943</v>
      </c>
      <c r="F15" s="86">
        <v>850</v>
      </c>
      <c r="G15" s="86">
        <v>612</v>
      </c>
      <c r="H15" s="87">
        <v>2657</v>
      </c>
      <c r="I15" s="86">
        <v>1164</v>
      </c>
      <c r="J15" s="88">
        <v>1163</v>
      </c>
      <c r="K15" s="86">
        <v>3867</v>
      </c>
      <c r="L15" s="86">
        <v>3774.7000000000003</v>
      </c>
      <c r="M15" s="86">
        <v>3707.2519499999999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77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177</v>
      </c>
      <c r="F17" s="86">
        <v>117</v>
      </c>
      <c r="G17" s="86">
        <v>141</v>
      </c>
      <c r="H17" s="87">
        <v>200</v>
      </c>
      <c r="I17" s="86">
        <v>135</v>
      </c>
      <c r="J17" s="88">
        <v>175</v>
      </c>
      <c r="K17" s="86">
        <v>600</v>
      </c>
      <c r="L17" s="86">
        <v>810</v>
      </c>
      <c r="M17" s="86">
        <v>963.3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218</v>
      </c>
      <c r="F21" s="86">
        <v>0</v>
      </c>
      <c r="G21" s="86">
        <v>1162</v>
      </c>
      <c r="H21" s="87">
        <v>505</v>
      </c>
      <c r="I21" s="86">
        <v>750</v>
      </c>
      <c r="J21" s="88">
        <v>750</v>
      </c>
      <c r="K21" s="86">
        <v>0</v>
      </c>
      <c r="L21" s="86">
        <v>2.75</v>
      </c>
      <c r="M21" s="86">
        <v>-0.1042500000000004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2330</v>
      </c>
      <c r="F22" s="86">
        <v>9919</v>
      </c>
      <c r="G22" s="86">
        <v>10567</v>
      </c>
      <c r="H22" s="87">
        <v>7696</v>
      </c>
      <c r="I22" s="86">
        <v>10638</v>
      </c>
      <c r="J22" s="88">
        <v>10247</v>
      </c>
      <c r="K22" s="86">
        <v>4575</v>
      </c>
      <c r="L22" s="86">
        <v>10599.1</v>
      </c>
      <c r="M22" s="86">
        <v>9363.4490000000005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106</v>
      </c>
      <c r="F23" s="86">
        <v>151</v>
      </c>
      <c r="G23" s="86">
        <v>135</v>
      </c>
      <c r="H23" s="87">
        <v>0</v>
      </c>
      <c r="I23" s="86">
        <v>554</v>
      </c>
      <c r="J23" s="88">
        <v>555</v>
      </c>
      <c r="K23" s="86">
        <v>150</v>
      </c>
      <c r="L23" s="86">
        <v>300</v>
      </c>
      <c r="M23" s="86">
        <v>329.9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1930</v>
      </c>
      <c r="F25" s="86">
        <v>1372</v>
      </c>
      <c r="G25" s="86">
        <v>117</v>
      </c>
      <c r="H25" s="87">
        <v>2059</v>
      </c>
      <c r="I25" s="86">
        <v>277</v>
      </c>
      <c r="J25" s="88">
        <v>277</v>
      </c>
      <c r="K25" s="86">
        <v>2050</v>
      </c>
      <c r="L25" s="86">
        <v>2357.9500000000003</v>
      </c>
      <c r="M25" s="86">
        <v>2454.9473499999999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217</v>
      </c>
      <c r="I27" s="86">
        <v>15</v>
      </c>
      <c r="J27" s="88">
        <v>97</v>
      </c>
      <c r="K27" s="86">
        <v>325</v>
      </c>
      <c r="L27" s="86">
        <v>36</v>
      </c>
      <c r="M27" s="86">
        <v>77.908000000000001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3</v>
      </c>
      <c r="F29" s="86">
        <v>1</v>
      </c>
      <c r="G29" s="86">
        <v>5</v>
      </c>
      <c r="H29" s="87">
        <v>3</v>
      </c>
      <c r="I29" s="86">
        <v>0</v>
      </c>
      <c r="J29" s="88">
        <v>0</v>
      </c>
      <c r="K29" s="86">
        <v>8</v>
      </c>
      <c r="L29" s="86">
        <v>5.15</v>
      </c>
      <c r="M29" s="86">
        <v>9.4229500000000002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3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4</v>
      </c>
      <c r="G31" s="86">
        <v>0</v>
      </c>
      <c r="H31" s="87">
        <v>3</v>
      </c>
      <c r="I31" s="86">
        <v>0</v>
      </c>
      <c r="J31" s="88">
        <v>6</v>
      </c>
      <c r="K31" s="86">
        <v>0</v>
      </c>
      <c r="L31" s="86">
        <v>6.15</v>
      </c>
      <c r="M31" s="86">
        <v>6.4759499999999992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30</v>
      </c>
      <c r="H32" s="87">
        <v>5</v>
      </c>
      <c r="I32" s="86">
        <v>50</v>
      </c>
      <c r="J32" s="88">
        <v>50</v>
      </c>
      <c r="K32" s="86">
        <v>0</v>
      </c>
      <c r="L32" s="86">
        <v>70.25</v>
      </c>
      <c r="M32" s="86">
        <v>79.973249999999993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135</v>
      </c>
      <c r="I35" s="86">
        <v>0</v>
      </c>
      <c r="J35" s="88">
        <v>0</v>
      </c>
      <c r="K35" s="86">
        <v>0</v>
      </c>
      <c r="L35" s="86">
        <v>120.4</v>
      </c>
      <c r="M35" s="86">
        <v>126.7812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0.1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331</v>
      </c>
      <c r="F37" s="86">
        <v>372</v>
      </c>
      <c r="G37" s="86">
        <v>140</v>
      </c>
      <c r="H37" s="87">
        <v>6</v>
      </c>
      <c r="I37" s="86">
        <v>345</v>
      </c>
      <c r="J37" s="88">
        <v>556</v>
      </c>
      <c r="K37" s="86">
        <v>365</v>
      </c>
      <c r="L37" s="86">
        <v>114.6</v>
      </c>
      <c r="M37" s="86">
        <v>124.67379999999999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492</v>
      </c>
      <c r="F38" s="86">
        <v>155</v>
      </c>
      <c r="G38" s="86">
        <v>287</v>
      </c>
      <c r="H38" s="87">
        <v>1183</v>
      </c>
      <c r="I38" s="86">
        <v>435</v>
      </c>
      <c r="J38" s="88">
        <v>436</v>
      </c>
      <c r="K38" s="86">
        <v>675</v>
      </c>
      <c r="L38" s="86">
        <v>1085.1500000000001</v>
      </c>
      <c r="M38" s="86">
        <v>1130.0525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169</v>
      </c>
      <c r="F39" s="86">
        <v>321</v>
      </c>
      <c r="G39" s="86">
        <v>1196</v>
      </c>
      <c r="H39" s="87">
        <v>345</v>
      </c>
      <c r="I39" s="86">
        <v>302</v>
      </c>
      <c r="J39" s="88">
        <v>302</v>
      </c>
      <c r="K39" s="86">
        <v>450</v>
      </c>
      <c r="L39" s="86">
        <v>347</v>
      </c>
      <c r="M39" s="86">
        <v>365.9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544</v>
      </c>
      <c r="G40" s="86">
        <v>442</v>
      </c>
      <c r="H40" s="87">
        <v>350</v>
      </c>
      <c r="I40" s="86">
        <v>438</v>
      </c>
      <c r="J40" s="88">
        <v>490</v>
      </c>
      <c r="K40" s="86">
        <v>1204</v>
      </c>
      <c r="L40" s="86">
        <v>753</v>
      </c>
      <c r="M40" s="86">
        <v>786.80899999999997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1137</v>
      </c>
      <c r="F41" s="86">
        <v>1564</v>
      </c>
      <c r="G41" s="86">
        <v>2184</v>
      </c>
      <c r="H41" s="87">
        <v>1284</v>
      </c>
      <c r="I41" s="86">
        <v>2272</v>
      </c>
      <c r="J41" s="88">
        <v>2272</v>
      </c>
      <c r="K41" s="86">
        <v>2268</v>
      </c>
      <c r="L41" s="86">
        <v>2379.6999999999998</v>
      </c>
      <c r="M41" s="86">
        <v>2553.9540999999999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2376</v>
      </c>
      <c r="F42" s="86">
        <v>1925</v>
      </c>
      <c r="G42" s="86">
        <v>2489</v>
      </c>
      <c r="H42" s="87">
        <v>3656</v>
      </c>
      <c r="I42" s="86">
        <v>3886</v>
      </c>
      <c r="J42" s="88">
        <v>3887</v>
      </c>
      <c r="K42" s="86">
        <v>3751</v>
      </c>
      <c r="L42" s="86">
        <v>5031.8999999999996</v>
      </c>
      <c r="M42" s="86">
        <v>5371.1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1622</v>
      </c>
      <c r="F43" s="86">
        <v>152</v>
      </c>
      <c r="G43" s="86">
        <v>521</v>
      </c>
      <c r="H43" s="87">
        <v>540</v>
      </c>
      <c r="I43" s="86">
        <v>2555</v>
      </c>
      <c r="J43" s="88">
        <v>2555</v>
      </c>
      <c r="K43" s="86">
        <v>1726</v>
      </c>
      <c r="L43" s="86">
        <v>1212.7</v>
      </c>
      <c r="M43" s="86">
        <v>1421.9730999999999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668</v>
      </c>
      <c r="F44" s="86">
        <v>423</v>
      </c>
      <c r="G44" s="86">
        <v>380</v>
      </c>
      <c r="H44" s="87">
        <v>495</v>
      </c>
      <c r="I44" s="86">
        <v>486</v>
      </c>
      <c r="J44" s="88">
        <v>485</v>
      </c>
      <c r="K44" s="86">
        <v>1006</v>
      </c>
      <c r="L44" s="86">
        <v>343</v>
      </c>
      <c r="M44" s="86">
        <v>356.17899999999997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273</v>
      </c>
      <c r="F45" s="86">
        <v>12</v>
      </c>
      <c r="G45" s="86">
        <v>464</v>
      </c>
      <c r="H45" s="87">
        <v>1060</v>
      </c>
      <c r="I45" s="86">
        <v>417</v>
      </c>
      <c r="J45" s="88">
        <v>417</v>
      </c>
      <c r="K45" s="86">
        <v>660</v>
      </c>
      <c r="L45" s="86">
        <v>1479.5</v>
      </c>
      <c r="M45" s="86">
        <v>1565.6735000000001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722</v>
      </c>
      <c r="F46" s="93">
        <v>879</v>
      </c>
      <c r="G46" s="93">
        <v>529</v>
      </c>
      <c r="H46" s="94">
        <v>522</v>
      </c>
      <c r="I46" s="93">
        <v>813</v>
      </c>
      <c r="J46" s="95">
        <v>813</v>
      </c>
      <c r="K46" s="93">
        <v>360</v>
      </c>
      <c r="L46" s="93">
        <v>619.4</v>
      </c>
      <c r="M46" s="93">
        <v>640.5788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</v>
      </c>
      <c r="F47" s="100">
        <f t="shared" ref="F47:M47" si="3">SUM(F48:F49)</f>
        <v>0</v>
      </c>
      <c r="G47" s="100">
        <f t="shared" si="3"/>
        <v>26</v>
      </c>
      <c r="H47" s="101">
        <f t="shared" si="3"/>
        <v>30</v>
      </c>
      <c r="I47" s="100">
        <f t="shared" si="3"/>
        <v>430</v>
      </c>
      <c r="J47" s="102">
        <f t="shared" si="3"/>
        <v>430</v>
      </c>
      <c r="K47" s="100">
        <f t="shared" si="3"/>
        <v>30</v>
      </c>
      <c r="L47" s="100">
        <f t="shared" si="3"/>
        <v>32</v>
      </c>
      <c r="M47" s="100">
        <f t="shared" si="3"/>
        <v>33.695999999999998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</v>
      </c>
      <c r="F48" s="79">
        <v>0</v>
      </c>
      <c r="G48" s="79">
        <v>26</v>
      </c>
      <c r="H48" s="80">
        <v>30</v>
      </c>
      <c r="I48" s="79">
        <v>430</v>
      </c>
      <c r="J48" s="81">
        <v>430</v>
      </c>
      <c r="K48" s="79">
        <v>30</v>
      </c>
      <c r="L48" s="79">
        <v>32</v>
      </c>
      <c r="M48" s="79">
        <v>33.695999999999998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56723</v>
      </c>
      <c r="F51" s="72">
        <f t="shared" ref="F51:M51" si="4">F52+F59+F62+F63+F64+F72+F73</f>
        <v>65837</v>
      </c>
      <c r="G51" s="72">
        <f t="shared" si="4"/>
        <v>53065</v>
      </c>
      <c r="H51" s="73">
        <f t="shared" si="4"/>
        <v>63288</v>
      </c>
      <c r="I51" s="72">
        <f t="shared" si="4"/>
        <v>75988</v>
      </c>
      <c r="J51" s="74">
        <f t="shared" si="4"/>
        <v>75988</v>
      </c>
      <c r="K51" s="72">
        <f t="shared" si="4"/>
        <v>81058</v>
      </c>
      <c r="L51" s="72">
        <f t="shared" si="4"/>
        <v>84341</v>
      </c>
      <c r="M51" s="72">
        <f t="shared" si="4"/>
        <v>88343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46813</v>
      </c>
      <c r="F59" s="100">
        <f t="shared" ref="F59:M59" si="8">SUM(F60:F61)</f>
        <v>57027</v>
      </c>
      <c r="G59" s="100">
        <f t="shared" si="8"/>
        <v>50448</v>
      </c>
      <c r="H59" s="101">
        <f t="shared" si="8"/>
        <v>56488</v>
      </c>
      <c r="I59" s="100">
        <f t="shared" si="8"/>
        <v>70188</v>
      </c>
      <c r="J59" s="102">
        <f t="shared" si="8"/>
        <v>70188</v>
      </c>
      <c r="K59" s="100">
        <f t="shared" si="8"/>
        <v>74258</v>
      </c>
      <c r="L59" s="100">
        <f t="shared" si="8"/>
        <v>77541</v>
      </c>
      <c r="M59" s="100">
        <f t="shared" si="8"/>
        <v>81489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46813</v>
      </c>
      <c r="F61" s="93">
        <v>57027</v>
      </c>
      <c r="G61" s="93">
        <v>50448</v>
      </c>
      <c r="H61" s="94">
        <v>56488</v>
      </c>
      <c r="I61" s="93">
        <v>70188</v>
      </c>
      <c r="J61" s="95">
        <v>70188</v>
      </c>
      <c r="K61" s="93">
        <v>74258</v>
      </c>
      <c r="L61" s="93">
        <v>77541</v>
      </c>
      <c r="M61" s="93">
        <v>81489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9910</v>
      </c>
      <c r="F72" s="86">
        <v>8709</v>
      </c>
      <c r="G72" s="86">
        <v>2551</v>
      </c>
      <c r="H72" s="87">
        <v>6600</v>
      </c>
      <c r="I72" s="86">
        <v>5600</v>
      </c>
      <c r="J72" s="88">
        <v>5600</v>
      </c>
      <c r="K72" s="86">
        <v>6600</v>
      </c>
      <c r="L72" s="86">
        <v>6600</v>
      </c>
      <c r="M72" s="86">
        <v>6654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101</v>
      </c>
      <c r="G73" s="86">
        <f t="shared" si="12"/>
        <v>66</v>
      </c>
      <c r="H73" s="87">
        <f t="shared" si="12"/>
        <v>200</v>
      </c>
      <c r="I73" s="86">
        <f t="shared" si="12"/>
        <v>200</v>
      </c>
      <c r="J73" s="88">
        <f t="shared" si="12"/>
        <v>200</v>
      </c>
      <c r="K73" s="86">
        <f t="shared" si="12"/>
        <v>200</v>
      </c>
      <c r="L73" s="86">
        <f t="shared" si="12"/>
        <v>200</v>
      </c>
      <c r="M73" s="86">
        <f t="shared" si="12"/>
        <v>200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101</v>
      </c>
      <c r="G74" s="79">
        <v>66</v>
      </c>
      <c r="H74" s="80">
        <v>200</v>
      </c>
      <c r="I74" s="79">
        <v>200</v>
      </c>
      <c r="J74" s="81">
        <v>200</v>
      </c>
      <c r="K74" s="79">
        <v>200</v>
      </c>
      <c r="L74" s="79">
        <v>200</v>
      </c>
      <c r="M74" s="79">
        <v>200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158.79402999999985</v>
      </c>
      <c r="F77" s="72">
        <f t="shared" ref="F77:M77" si="13">F78+F81+F84+F85+F86+F87+F88</f>
        <v>405</v>
      </c>
      <c r="G77" s="72">
        <f t="shared" si="13"/>
        <v>314</v>
      </c>
      <c r="H77" s="73">
        <f t="shared" si="13"/>
        <v>930</v>
      </c>
      <c r="I77" s="72">
        <f t="shared" si="13"/>
        <v>3634</v>
      </c>
      <c r="J77" s="74">
        <f t="shared" si="13"/>
        <v>3633</v>
      </c>
      <c r="K77" s="72">
        <f t="shared" si="13"/>
        <v>930</v>
      </c>
      <c r="L77" s="72">
        <f t="shared" si="13"/>
        <v>3476.25</v>
      </c>
      <c r="M77" s="72">
        <f t="shared" si="13"/>
        <v>1028.0912499999997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3000</v>
      </c>
      <c r="J78" s="102">
        <f t="shared" si="14"/>
        <v>3000</v>
      </c>
      <c r="K78" s="100">
        <f t="shared" si="14"/>
        <v>0</v>
      </c>
      <c r="L78" s="100">
        <f t="shared" si="14"/>
        <v>2500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3000</v>
      </c>
      <c r="J80" s="95">
        <v>3000</v>
      </c>
      <c r="K80" s="93">
        <v>0</v>
      </c>
      <c r="L80" s="93">
        <v>2500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158.79402999999985</v>
      </c>
      <c r="F81" s="86">
        <f t="shared" ref="F81:M81" si="15">SUM(F82:F83)</f>
        <v>405</v>
      </c>
      <c r="G81" s="86">
        <f t="shared" si="15"/>
        <v>314</v>
      </c>
      <c r="H81" s="87">
        <f t="shared" si="15"/>
        <v>930</v>
      </c>
      <c r="I81" s="86">
        <f t="shared" si="15"/>
        <v>634</v>
      </c>
      <c r="J81" s="88">
        <f t="shared" si="15"/>
        <v>633</v>
      </c>
      <c r="K81" s="86">
        <f t="shared" si="15"/>
        <v>930</v>
      </c>
      <c r="L81" s="86">
        <f t="shared" si="15"/>
        <v>976.24999999999977</v>
      </c>
      <c r="M81" s="86">
        <f t="shared" si="15"/>
        <v>1028.0912499999997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158.79402999999985</v>
      </c>
      <c r="F83" s="93">
        <v>405</v>
      </c>
      <c r="G83" s="93">
        <v>314</v>
      </c>
      <c r="H83" s="94">
        <v>930</v>
      </c>
      <c r="I83" s="93">
        <v>634</v>
      </c>
      <c r="J83" s="95">
        <v>633</v>
      </c>
      <c r="K83" s="93">
        <v>930</v>
      </c>
      <c r="L83" s="93">
        <v>976.24999999999977</v>
      </c>
      <c r="M83" s="93">
        <v>1028.0912499999997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88767.794030000005</v>
      </c>
      <c r="F92" s="46">
        <f t="shared" ref="F92:M92" si="16">F4+F51+F77+F90</f>
        <v>102434</v>
      </c>
      <c r="G92" s="46">
        <f t="shared" si="16"/>
        <v>95455</v>
      </c>
      <c r="H92" s="47">
        <f t="shared" si="16"/>
        <v>113777</v>
      </c>
      <c r="I92" s="46">
        <f t="shared" si="16"/>
        <v>130861</v>
      </c>
      <c r="J92" s="48">
        <f t="shared" si="16"/>
        <v>134211</v>
      </c>
      <c r="K92" s="46">
        <f t="shared" si="16"/>
        <v>138307</v>
      </c>
      <c r="L92" s="46">
        <f t="shared" si="16"/>
        <v>150331.40000000002</v>
      </c>
      <c r="M92" s="46">
        <f t="shared" si="16"/>
        <v>153485.25510000001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128</v>
      </c>
      <c r="I3" s="174"/>
      <c r="J3" s="175"/>
      <c r="K3" s="17" t="s">
        <v>129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62572.979340000005</v>
      </c>
      <c r="F4" s="72">
        <f t="shared" ref="F4:M4" si="0">F5+F8+F47</f>
        <v>71584</v>
      </c>
      <c r="G4" s="72">
        <f t="shared" si="0"/>
        <v>77570</v>
      </c>
      <c r="H4" s="73">
        <f t="shared" si="0"/>
        <v>90605</v>
      </c>
      <c r="I4" s="72">
        <f t="shared" si="0"/>
        <v>86198</v>
      </c>
      <c r="J4" s="74">
        <f t="shared" si="0"/>
        <v>86605</v>
      </c>
      <c r="K4" s="72">
        <f t="shared" si="0"/>
        <v>121351</v>
      </c>
      <c r="L4" s="72">
        <f t="shared" si="0"/>
        <v>154897.70000000001</v>
      </c>
      <c r="M4" s="72">
        <f t="shared" si="0"/>
        <v>161617.03615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30078</v>
      </c>
      <c r="F5" s="100">
        <f t="shared" ref="F5:M5" si="1">SUM(F6:F7)</f>
        <v>38657</v>
      </c>
      <c r="G5" s="100">
        <f t="shared" si="1"/>
        <v>45647</v>
      </c>
      <c r="H5" s="101">
        <f t="shared" si="1"/>
        <v>49238</v>
      </c>
      <c r="I5" s="100">
        <f t="shared" si="1"/>
        <v>50293</v>
      </c>
      <c r="J5" s="102">
        <f t="shared" si="1"/>
        <v>49843</v>
      </c>
      <c r="K5" s="100">
        <f t="shared" si="1"/>
        <v>62681</v>
      </c>
      <c r="L5" s="100">
        <f t="shared" si="1"/>
        <v>66458</v>
      </c>
      <c r="M5" s="100">
        <f t="shared" si="1"/>
        <v>73546.554499999998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27621</v>
      </c>
      <c r="F6" s="79">
        <v>35831</v>
      </c>
      <c r="G6" s="79">
        <v>42375</v>
      </c>
      <c r="H6" s="80">
        <v>45788</v>
      </c>
      <c r="I6" s="79">
        <v>46690</v>
      </c>
      <c r="J6" s="81">
        <v>46240</v>
      </c>
      <c r="K6" s="79">
        <v>59103</v>
      </c>
      <c r="L6" s="79">
        <v>62700.5</v>
      </c>
      <c r="M6" s="79">
        <v>69587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2457</v>
      </c>
      <c r="F7" s="93">
        <v>2826</v>
      </c>
      <c r="G7" s="93">
        <v>3272</v>
      </c>
      <c r="H7" s="94">
        <v>3450</v>
      </c>
      <c r="I7" s="93">
        <v>3603</v>
      </c>
      <c r="J7" s="95">
        <v>3603</v>
      </c>
      <c r="K7" s="93">
        <v>3578</v>
      </c>
      <c r="L7" s="93">
        <v>3757.5</v>
      </c>
      <c r="M7" s="93">
        <v>3959.5545000000002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32481.979340000002</v>
      </c>
      <c r="F8" s="100">
        <f t="shared" ref="F8:M8" si="2">SUM(F9:F46)</f>
        <v>32900</v>
      </c>
      <c r="G8" s="100">
        <f t="shared" si="2"/>
        <v>31923</v>
      </c>
      <c r="H8" s="101">
        <f t="shared" si="2"/>
        <v>41367</v>
      </c>
      <c r="I8" s="100">
        <f t="shared" si="2"/>
        <v>35905</v>
      </c>
      <c r="J8" s="102">
        <f t="shared" si="2"/>
        <v>36762</v>
      </c>
      <c r="K8" s="100">
        <f t="shared" si="2"/>
        <v>58670</v>
      </c>
      <c r="L8" s="100">
        <f t="shared" si="2"/>
        <v>88439.7</v>
      </c>
      <c r="M8" s="100">
        <f t="shared" si="2"/>
        <v>88070.481650000002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97</v>
      </c>
      <c r="F9" s="79">
        <v>90</v>
      </c>
      <c r="G9" s="79">
        <v>2</v>
      </c>
      <c r="H9" s="80">
        <v>360</v>
      </c>
      <c r="I9" s="79">
        <v>339</v>
      </c>
      <c r="J9" s="81">
        <v>331</v>
      </c>
      <c r="K9" s="79">
        <v>350</v>
      </c>
      <c r="L9" s="79">
        <v>344</v>
      </c>
      <c r="M9" s="79">
        <v>346.23199999999997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645</v>
      </c>
      <c r="F10" s="86">
        <v>736</v>
      </c>
      <c r="G10" s="86">
        <v>530</v>
      </c>
      <c r="H10" s="87">
        <v>915</v>
      </c>
      <c r="I10" s="86">
        <v>1068</v>
      </c>
      <c r="J10" s="88">
        <v>1113</v>
      </c>
      <c r="K10" s="86">
        <v>1139</v>
      </c>
      <c r="L10" s="86">
        <v>563.1</v>
      </c>
      <c r="M10" s="86">
        <v>1315.0302999999999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1711</v>
      </c>
      <c r="F11" s="86">
        <v>11295</v>
      </c>
      <c r="G11" s="86">
        <v>2326</v>
      </c>
      <c r="H11" s="87">
        <v>2021</v>
      </c>
      <c r="I11" s="86">
        <v>9950</v>
      </c>
      <c r="J11" s="88">
        <v>13725</v>
      </c>
      <c r="K11" s="86">
        <v>16071</v>
      </c>
      <c r="L11" s="86">
        <v>17020</v>
      </c>
      <c r="M11" s="86">
        <v>21872.564999999999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533</v>
      </c>
      <c r="F14" s="86">
        <v>901</v>
      </c>
      <c r="G14" s="86">
        <v>463</v>
      </c>
      <c r="H14" s="87">
        <v>909</v>
      </c>
      <c r="I14" s="86">
        <v>687</v>
      </c>
      <c r="J14" s="88">
        <v>687</v>
      </c>
      <c r="K14" s="86">
        <v>908</v>
      </c>
      <c r="L14" s="86">
        <v>919.6</v>
      </c>
      <c r="M14" s="86">
        <v>946.33879999999999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303</v>
      </c>
      <c r="F15" s="86">
        <v>671</v>
      </c>
      <c r="G15" s="86">
        <v>529</v>
      </c>
      <c r="H15" s="87">
        <v>836</v>
      </c>
      <c r="I15" s="86">
        <v>501</v>
      </c>
      <c r="J15" s="88">
        <v>501</v>
      </c>
      <c r="K15" s="86">
        <v>654</v>
      </c>
      <c r="L15" s="86">
        <v>633.25</v>
      </c>
      <c r="M15" s="86">
        <v>665.81224999999995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2449</v>
      </c>
      <c r="F16" s="86">
        <v>9986</v>
      </c>
      <c r="G16" s="86">
        <v>14464</v>
      </c>
      <c r="H16" s="87">
        <v>15211</v>
      </c>
      <c r="I16" s="86">
        <v>5261</v>
      </c>
      <c r="J16" s="88">
        <v>5261</v>
      </c>
      <c r="K16" s="86">
        <v>17243</v>
      </c>
      <c r="L16" s="86">
        <v>28702</v>
      </c>
      <c r="M16" s="86">
        <v>23681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654</v>
      </c>
      <c r="M21" s="86">
        <v>689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9355</v>
      </c>
      <c r="F22" s="86">
        <v>1632</v>
      </c>
      <c r="G22" s="86">
        <v>4719</v>
      </c>
      <c r="H22" s="87">
        <v>9489</v>
      </c>
      <c r="I22" s="86">
        <v>6987</v>
      </c>
      <c r="J22" s="88">
        <v>3334</v>
      </c>
      <c r="K22" s="86">
        <v>5860</v>
      </c>
      <c r="L22" s="86">
        <v>27800</v>
      </c>
      <c r="M22" s="86">
        <v>21951.113999999998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18</v>
      </c>
      <c r="F23" s="86">
        <v>0</v>
      </c>
      <c r="G23" s="86">
        <v>0</v>
      </c>
      <c r="H23" s="87">
        <v>0</v>
      </c>
      <c r="I23" s="86">
        <v>186</v>
      </c>
      <c r="J23" s="88">
        <v>186</v>
      </c>
      <c r="K23" s="86">
        <v>100</v>
      </c>
      <c r="L23" s="86">
        <v>106</v>
      </c>
      <c r="M23" s="86">
        <v>107.61799999999999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6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1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22</v>
      </c>
      <c r="J27" s="88">
        <v>31</v>
      </c>
      <c r="K27" s="86">
        <v>8</v>
      </c>
      <c r="L27" s="86">
        <v>18</v>
      </c>
      <c r="M27" s="86">
        <v>18.954000000000001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</v>
      </c>
      <c r="F29" s="86">
        <v>1</v>
      </c>
      <c r="G29" s="86">
        <v>1</v>
      </c>
      <c r="H29" s="87">
        <v>6</v>
      </c>
      <c r="I29" s="86">
        <v>0</v>
      </c>
      <c r="J29" s="88">
        <v>0</v>
      </c>
      <c r="K29" s="86">
        <v>3</v>
      </c>
      <c r="L29" s="86">
        <v>3.15</v>
      </c>
      <c r="M29" s="86">
        <v>3.3169499999999998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11560</v>
      </c>
      <c r="F31" s="86">
        <v>5</v>
      </c>
      <c r="G31" s="86">
        <v>0</v>
      </c>
      <c r="H31" s="87">
        <v>595</v>
      </c>
      <c r="I31" s="86">
        <v>0</v>
      </c>
      <c r="J31" s="88">
        <v>0</v>
      </c>
      <c r="K31" s="86">
        <v>83</v>
      </c>
      <c r="L31" s="86">
        <v>5.25</v>
      </c>
      <c r="M31" s="86">
        <v>5.5282499999999999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8</v>
      </c>
      <c r="G32" s="86">
        <v>89</v>
      </c>
      <c r="H32" s="87">
        <v>0</v>
      </c>
      <c r="I32" s="86">
        <v>111</v>
      </c>
      <c r="J32" s="88">
        <v>144</v>
      </c>
      <c r="K32" s="86">
        <v>313</v>
      </c>
      <c r="L32" s="86">
        <v>313</v>
      </c>
      <c r="M32" s="86">
        <v>325.26499999999999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1414</v>
      </c>
      <c r="J36" s="88">
        <v>1414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39</v>
      </c>
      <c r="F37" s="86">
        <v>88</v>
      </c>
      <c r="G37" s="86">
        <v>594</v>
      </c>
      <c r="H37" s="87">
        <v>77</v>
      </c>
      <c r="I37" s="86">
        <v>185</v>
      </c>
      <c r="J37" s="88">
        <v>207</v>
      </c>
      <c r="K37" s="86">
        <v>89</v>
      </c>
      <c r="L37" s="86">
        <v>117.85</v>
      </c>
      <c r="M37" s="86">
        <v>125.97004999999999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366</v>
      </c>
      <c r="F38" s="86">
        <v>489</v>
      </c>
      <c r="G38" s="86">
        <v>870</v>
      </c>
      <c r="H38" s="87">
        <v>636</v>
      </c>
      <c r="I38" s="86">
        <v>323</v>
      </c>
      <c r="J38" s="88">
        <v>323</v>
      </c>
      <c r="K38" s="86">
        <v>949</v>
      </c>
      <c r="L38" s="86">
        <v>496.6</v>
      </c>
      <c r="M38" s="86">
        <v>1020.9197999999999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33</v>
      </c>
      <c r="F39" s="86">
        <v>106</v>
      </c>
      <c r="G39" s="86">
        <v>72</v>
      </c>
      <c r="H39" s="87">
        <v>205</v>
      </c>
      <c r="I39" s="86">
        <v>115</v>
      </c>
      <c r="J39" s="88">
        <v>115</v>
      </c>
      <c r="K39" s="86">
        <v>135</v>
      </c>
      <c r="L39" s="86">
        <v>104.75</v>
      </c>
      <c r="M39" s="86">
        <v>110.30175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2825</v>
      </c>
      <c r="G40" s="86">
        <v>3486</v>
      </c>
      <c r="H40" s="87">
        <v>5806</v>
      </c>
      <c r="I40" s="86">
        <v>3716</v>
      </c>
      <c r="J40" s="88">
        <v>4391</v>
      </c>
      <c r="K40" s="86">
        <v>6887</v>
      </c>
      <c r="L40" s="86">
        <v>6642.65</v>
      </c>
      <c r="M40" s="86">
        <v>6904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1902</v>
      </c>
      <c r="F41" s="86">
        <v>562</v>
      </c>
      <c r="G41" s="86">
        <v>183</v>
      </c>
      <c r="H41" s="87">
        <v>100</v>
      </c>
      <c r="I41" s="86">
        <v>238</v>
      </c>
      <c r="J41" s="88">
        <v>249</v>
      </c>
      <c r="K41" s="86">
        <v>150</v>
      </c>
      <c r="L41" s="86">
        <v>239</v>
      </c>
      <c r="M41" s="86">
        <v>246.66699999999997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49</v>
      </c>
      <c r="F42" s="86">
        <v>2515</v>
      </c>
      <c r="G42" s="86">
        <v>2089</v>
      </c>
      <c r="H42" s="87">
        <v>2682</v>
      </c>
      <c r="I42" s="86">
        <v>3199</v>
      </c>
      <c r="J42" s="88">
        <v>3174</v>
      </c>
      <c r="K42" s="86">
        <v>3676</v>
      </c>
      <c r="L42" s="86">
        <v>2178.4</v>
      </c>
      <c r="M42" s="86">
        <v>4163.8811999999998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1940.9793400000001</v>
      </c>
      <c r="F43" s="86">
        <v>246</v>
      </c>
      <c r="G43" s="86">
        <v>630</v>
      </c>
      <c r="H43" s="87">
        <v>852</v>
      </c>
      <c r="I43" s="86">
        <v>176</v>
      </c>
      <c r="J43" s="88">
        <v>176</v>
      </c>
      <c r="K43" s="86">
        <v>672</v>
      </c>
      <c r="L43" s="86">
        <v>600.6</v>
      </c>
      <c r="M43" s="86">
        <v>617.43179999999995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762</v>
      </c>
      <c r="F44" s="86">
        <v>466</v>
      </c>
      <c r="G44" s="86">
        <v>631</v>
      </c>
      <c r="H44" s="87">
        <v>442</v>
      </c>
      <c r="I44" s="86">
        <v>910</v>
      </c>
      <c r="J44" s="88">
        <v>844</v>
      </c>
      <c r="K44" s="86">
        <v>610</v>
      </c>
      <c r="L44" s="86">
        <v>160.5</v>
      </c>
      <c r="M44" s="86">
        <v>142.00650000000002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372</v>
      </c>
      <c r="F45" s="86">
        <v>71</v>
      </c>
      <c r="G45" s="86">
        <v>108</v>
      </c>
      <c r="H45" s="87">
        <v>150</v>
      </c>
      <c r="I45" s="86">
        <v>179</v>
      </c>
      <c r="J45" s="88">
        <v>217</v>
      </c>
      <c r="K45" s="86">
        <v>383</v>
      </c>
      <c r="L45" s="86">
        <v>293</v>
      </c>
      <c r="M45" s="86">
        <v>301.529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342</v>
      </c>
      <c r="F46" s="93">
        <v>207</v>
      </c>
      <c r="G46" s="93">
        <v>137</v>
      </c>
      <c r="H46" s="94">
        <v>75</v>
      </c>
      <c r="I46" s="93">
        <v>338</v>
      </c>
      <c r="J46" s="95">
        <v>338</v>
      </c>
      <c r="K46" s="93">
        <v>2381</v>
      </c>
      <c r="L46" s="93">
        <v>525</v>
      </c>
      <c r="M46" s="93">
        <v>2510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13</v>
      </c>
      <c r="F47" s="100">
        <f t="shared" ref="F47:M47" si="3">SUM(F48:F49)</f>
        <v>27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13</v>
      </c>
      <c r="F48" s="79">
        <v>27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10170</v>
      </c>
      <c r="F51" s="72">
        <f t="shared" ref="F51:M51" si="4">F52+F59+F62+F63+F64+F72+F73</f>
        <v>14114</v>
      </c>
      <c r="G51" s="72">
        <f t="shared" si="4"/>
        <v>8459</v>
      </c>
      <c r="H51" s="73">
        <f t="shared" si="4"/>
        <v>9550</v>
      </c>
      <c r="I51" s="72">
        <f t="shared" si="4"/>
        <v>10716</v>
      </c>
      <c r="J51" s="74">
        <f t="shared" si="4"/>
        <v>10716</v>
      </c>
      <c r="K51" s="72">
        <f t="shared" si="4"/>
        <v>9550</v>
      </c>
      <c r="L51" s="72">
        <f t="shared" si="4"/>
        <v>9550</v>
      </c>
      <c r="M51" s="72">
        <f t="shared" si="4"/>
        <v>9568.9000000000015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10170</v>
      </c>
      <c r="F52" s="79">
        <f t="shared" ref="F52:M52" si="5">F53+F56</f>
        <v>13990</v>
      </c>
      <c r="G52" s="79">
        <f t="shared" si="5"/>
        <v>8400</v>
      </c>
      <c r="H52" s="80">
        <f t="shared" si="5"/>
        <v>9200</v>
      </c>
      <c r="I52" s="79">
        <f t="shared" si="5"/>
        <v>10366</v>
      </c>
      <c r="J52" s="81">
        <f t="shared" si="5"/>
        <v>10366</v>
      </c>
      <c r="K52" s="79">
        <f t="shared" si="5"/>
        <v>9200</v>
      </c>
      <c r="L52" s="79">
        <f t="shared" si="5"/>
        <v>9200</v>
      </c>
      <c r="M52" s="79">
        <f t="shared" si="5"/>
        <v>9200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10170</v>
      </c>
      <c r="F56" s="93">
        <f t="shared" ref="F56:M56" si="7">SUM(F57:F58)</f>
        <v>13990</v>
      </c>
      <c r="G56" s="93">
        <f t="shared" si="7"/>
        <v>8400</v>
      </c>
      <c r="H56" s="94">
        <f t="shared" si="7"/>
        <v>9200</v>
      </c>
      <c r="I56" s="93">
        <f t="shared" si="7"/>
        <v>10366</v>
      </c>
      <c r="J56" s="95">
        <f t="shared" si="7"/>
        <v>10366</v>
      </c>
      <c r="K56" s="93">
        <f t="shared" si="7"/>
        <v>9200</v>
      </c>
      <c r="L56" s="93">
        <f t="shared" si="7"/>
        <v>9200</v>
      </c>
      <c r="M56" s="93">
        <f t="shared" si="7"/>
        <v>9200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10170</v>
      </c>
      <c r="F58" s="93">
        <v>13990</v>
      </c>
      <c r="G58" s="93">
        <v>8400</v>
      </c>
      <c r="H58" s="94">
        <v>9200</v>
      </c>
      <c r="I58" s="93">
        <v>10366</v>
      </c>
      <c r="J58" s="95">
        <v>10366</v>
      </c>
      <c r="K58" s="93">
        <v>9200</v>
      </c>
      <c r="L58" s="93">
        <v>9200</v>
      </c>
      <c r="M58" s="93">
        <v>9200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50</v>
      </c>
      <c r="I72" s="86">
        <v>50</v>
      </c>
      <c r="J72" s="88">
        <v>50</v>
      </c>
      <c r="K72" s="86">
        <v>50</v>
      </c>
      <c r="L72" s="86">
        <v>50</v>
      </c>
      <c r="M72" s="86">
        <v>52.7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124</v>
      </c>
      <c r="G73" s="86">
        <f t="shared" si="12"/>
        <v>59</v>
      </c>
      <c r="H73" s="87">
        <f t="shared" si="12"/>
        <v>300</v>
      </c>
      <c r="I73" s="86">
        <f t="shared" si="12"/>
        <v>300</v>
      </c>
      <c r="J73" s="88">
        <f t="shared" si="12"/>
        <v>300</v>
      </c>
      <c r="K73" s="86">
        <f t="shared" si="12"/>
        <v>300</v>
      </c>
      <c r="L73" s="86">
        <f t="shared" si="12"/>
        <v>300</v>
      </c>
      <c r="M73" s="86">
        <f t="shared" si="12"/>
        <v>316.2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124</v>
      </c>
      <c r="G74" s="79">
        <v>59</v>
      </c>
      <c r="H74" s="80">
        <v>300</v>
      </c>
      <c r="I74" s="79">
        <v>300</v>
      </c>
      <c r="J74" s="81">
        <v>300</v>
      </c>
      <c r="K74" s="79">
        <v>300</v>
      </c>
      <c r="L74" s="79">
        <v>300</v>
      </c>
      <c r="M74" s="79">
        <v>316.2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8379</v>
      </c>
      <c r="F77" s="72">
        <f t="shared" ref="F77:M77" si="13">F78+F81+F84+F85+F86+F87+F88</f>
        <v>14033</v>
      </c>
      <c r="G77" s="72">
        <f t="shared" si="13"/>
        <v>23454</v>
      </c>
      <c r="H77" s="73">
        <f t="shared" si="13"/>
        <v>23845</v>
      </c>
      <c r="I77" s="72">
        <f t="shared" si="13"/>
        <v>23071</v>
      </c>
      <c r="J77" s="74">
        <f t="shared" si="13"/>
        <v>22214</v>
      </c>
      <c r="K77" s="72">
        <f t="shared" si="13"/>
        <v>33043</v>
      </c>
      <c r="L77" s="72">
        <f t="shared" si="13"/>
        <v>32223</v>
      </c>
      <c r="M77" s="72">
        <f t="shared" si="13"/>
        <v>36419.029000000002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3327</v>
      </c>
      <c r="F78" s="100">
        <f t="shared" ref="F78:M78" si="14">SUM(F79:F80)</f>
        <v>9200</v>
      </c>
      <c r="G78" s="100">
        <f t="shared" si="14"/>
        <v>19608</v>
      </c>
      <c r="H78" s="101">
        <f t="shared" si="14"/>
        <v>17442</v>
      </c>
      <c r="I78" s="100">
        <f t="shared" si="14"/>
        <v>17676</v>
      </c>
      <c r="J78" s="102">
        <f t="shared" si="14"/>
        <v>17676</v>
      </c>
      <c r="K78" s="100">
        <f t="shared" si="14"/>
        <v>27650</v>
      </c>
      <c r="L78" s="100">
        <f t="shared" si="14"/>
        <v>28493</v>
      </c>
      <c r="M78" s="100">
        <f t="shared" si="14"/>
        <v>31495.808000000001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3327</v>
      </c>
      <c r="F79" s="79">
        <v>9200</v>
      </c>
      <c r="G79" s="79">
        <v>0</v>
      </c>
      <c r="H79" s="80">
        <v>8942</v>
      </c>
      <c r="I79" s="79">
        <v>9942</v>
      </c>
      <c r="J79" s="81">
        <v>9942</v>
      </c>
      <c r="K79" s="79">
        <v>27650</v>
      </c>
      <c r="L79" s="79">
        <v>28441</v>
      </c>
      <c r="M79" s="79">
        <v>31441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19608</v>
      </c>
      <c r="H80" s="94">
        <v>8500</v>
      </c>
      <c r="I80" s="93">
        <v>7734</v>
      </c>
      <c r="J80" s="95">
        <v>7734</v>
      </c>
      <c r="K80" s="93">
        <v>0</v>
      </c>
      <c r="L80" s="93">
        <v>52</v>
      </c>
      <c r="M80" s="93">
        <v>54.808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5052</v>
      </c>
      <c r="F81" s="86">
        <f t="shared" ref="F81:M81" si="15">SUM(F82:F83)</f>
        <v>4833</v>
      </c>
      <c r="G81" s="86">
        <f t="shared" si="15"/>
        <v>3846</v>
      </c>
      <c r="H81" s="87">
        <f t="shared" si="15"/>
        <v>6403</v>
      </c>
      <c r="I81" s="86">
        <f t="shared" si="15"/>
        <v>5395</v>
      </c>
      <c r="J81" s="88">
        <f t="shared" si="15"/>
        <v>4538</v>
      </c>
      <c r="K81" s="86">
        <f t="shared" si="15"/>
        <v>5393</v>
      </c>
      <c r="L81" s="86">
        <f t="shared" si="15"/>
        <v>3730</v>
      </c>
      <c r="M81" s="86">
        <f t="shared" si="15"/>
        <v>4923.2209999999995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3261</v>
      </c>
      <c r="F82" s="79">
        <v>1700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1791</v>
      </c>
      <c r="F83" s="93">
        <v>3133</v>
      </c>
      <c r="G83" s="93">
        <v>3846</v>
      </c>
      <c r="H83" s="94">
        <v>6403</v>
      </c>
      <c r="I83" s="93">
        <v>5395</v>
      </c>
      <c r="J83" s="95">
        <v>4538</v>
      </c>
      <c r="K83" s="93">
        <v>5393</v>
      </c>
      <c r="L83" s="93">
        <v>3730</v>
      </c>
      <c r="M83" s="93">
        <v>4923.2209999999995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20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81121.979340000005</v>
      </c>
      <c r="F92" s="46">
        <f t="shared" ref="F92:M92" si="16">F4+F51+F77+F90</f>
        <v>99731</v>
      </c>
      <c r="G92" s="46">
        <f t="shared" si="16"/>
        <v>109503</v>
      </c>
      <c r="H92" s="47">
        <f t="shared" si="16"/>
        <v>124000</v>
      </c>
      <c r="I92" s="46">
        <f t="shared" si="16"/>
        <v>119985</v>
      </c>
      <c r="J92" s="48">
        <f t="shared" si="16"/>
        <v>119535</v>
      </c>
      <c r="K92" s="46">
        <f t="shared" si="16"/>
        <v>163944</v>
      </c>
      <c r="L92" s="46">
        <f t="shared" si="16"/>
        <v>196670.7</v>
      </c>
      <c r="M92" s="46">
        <f t="shared" si="16"/>
        <v>207604.96515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128</v>
      </c>
      <c r="I3" s="174"/>
      <c r="J3" s="175"/>
      <c r="K3" s="17" t="s">
        <v>129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99224.644960000005</v>
      </c>
      <c r="F4" s="72">
        <f t="shared" ref="F4:M4" si="0">F5+F8+F47</f>
        <v>121116</v>
      </c>
      <c r="G4" s="72">
        <f t="shared" si="0"/>
        <v>105643</v>
      </c>
      <c r="H4" s="73">
        <f t="shared" si="0"/>
        <v>123382</v>
      </c>
      <c r="I4" s="72">
        <f t="shared" si="0"/>
        <v>150807</v>
      </c>
      <c r="J4" s="74">
        <f t="shared" si="0"/>
        <v>148807</v>
      </c>
      <c r="K4" s="72">
        <f t="shared" si="0"/>
        <v>137130</v>
      </c>
      <c r="L4" s="72">
        <f t="shared" si="0"/>
        <v>141331.70000000001</v>
      </c>
      <c r="M4" s="72">
        <f t="shared" si="0"/>
        <v>148423.21554999999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41461</v>
      </c>
      <c r="F5" s="100">
        <f t="shared" ref="F5:M5" si="1">SUM(F6:F7)</f>
        <v>46500</v>
      </c>
      <c r="G5" s="100">
        <f t="shared" si="1"/>
        <v>49667</v>
      </c>
      <c r="H5" s="101">
        <f t="shared" si="1"/>
        <v>53874</v>
      </c>
      <c r="I5" s="100">
        <f t="shared" si="1"/>
        <v>59019</v>
      </c>
      <c r="J5" s="102">
        <f t="shared" si="1"/>
        <v>57019</v>
      </c>
      <c r="K5" s="100">
        <f t="shared" si="1"/>
        <v>61619</v>
      </c>
      <c r="L5" s="100">
        <f t="shared" si="1"/>
        <v>60692.55</v>
      </c>
      <c r="M5" s="100">
        <f t="shared" si="1"/>
        <v>63970.008549999999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35605</v>
      </c>
      <c r="F6" s="79">
        <v>40138</v>
      </c>
      <c r="G6" s="79">
        <v>42256</v>
      </c>
      <c r="H6" s="80">
        <v>43064</v>
      </c>
      <c r="I6" s="79">
        <v>50525</v>
      </c>
      <c r="J6" s="81">
        <v>48525</v>
      </c>
      <c r="K6" s="79">
        <v>50305</v>
      </c>
      <c r="L6" s="79">
        <v>48811.8</v>
      </c>
      <c r="M6" s="79">
        <v>51447.750899999999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5856</v>
      </c>
      <c r="F7" s="93">
        <v>6362</v>
      </c>
      <c r="G7" s="93">
        <v>7411</v>
      </c>
      <c r="H7" s="94">
        <v>10810</v>
      </c>
      <c r="I7" s="93">
        <v>8494</v>
      </c>
      <c r="J7" s="95">
        <v>8494</v>
      </c>
      <c r="K7" s="93">
        <v>11314</v>
      </c>
      <c r="L7" s="93">
        <v>11880.749999999998</v>
      </c>
      <c r="M7" s="93">
        <v>12522.25765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57733.844960000002</v>
      </c>
      <c r="F8" s="100">
        <f t="shared" ref="F8:M8" si="2">SUM(F9:F46)</f>
        <v>74588</v>
      </c>
      <c r="G8" s="100">
        <f t="shared" si="2"/>
        <v>55961</v>
      </c>
      <c r="H8" s="101">
        <f t="shared" si="2"/>
        <v>69458</v>
      </c>
      <c r="I8" s="100">
        <f t="shared" si="2"/>
        <v>91738</v>
      </c>
      <c r="J8" s="102">
        <f t="shared" si="2"/>
        <v>91738</v>
      </c>
      <c r="K8" s="100">
        <f t="shared" si="2"/>
        <v>75461</v>
      </c>
      <c r="L8" s="100">
        <f t="shared" si="2"/>
        <v>80586.649999999994</v>
      </c>
      <c r="M8" s="100">
        <f t="shared" si="2"/>
        <v>84397.924499999994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32</v>
      </c>
      <c r="F9" s="79">
        <v>30</v>
      </c>
      <c r="G9" s="79">
        <v>0</v>
      </c>
      <c r="H9" s="80">
        <v>1357</v>
      </c>
      <c r="I9" s="79">
        <v>24</v>
      </c>
      <c r="J9" s="81">
        <v>23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7639</v>
      </c>
      <c r="F10" s="86">
        <v>158</v>
      </c>
      <c r="G10" s="86">
        <v>89</v>
      </c>
      <c r="H10" s="87">
        <v>1853</v>
      </c>
      <c r="I10" s="86">
        <v>108</v>
      </c>
      <c r="J10" s="88">
        <v>108</v>
      </c>
      <c r="K10" s="86">
        <v>127</v>
      </c>
      <c r="L10" s="86">
        <v>133.5</v>
      </c>
      <c r="M10" s="86">
        <v>140.57550000000001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1342</v>
      </c>
      <c r="F11" s="86">
        <v>84</v>
      </c>
      <c r="G11" s="86">
        <v>53</v>
      </c>
      <c r="H11" s="87">
        <v>410</v>
      </c>
      <c r="I11" s="86">
        <v>212</v>
      </c>
      <c r="J11" s="88">
        <v>212</v>
      </c>
      <c r="K11" s="86">
        <v>410</v>
      </c>
      <c r="L11" s="86">
        <v>88.5</v>
      </c>
      <c r="M11" s="86">
        <v>31.1905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4859</v>
      </c>
      <c r="F14" s="86">
        <v>4628</v>
      </c>
      <c r="G14" s="86">
        <v>5340</v>
      </c>
      <c r="H14" s="87">
        <v>10721</v>
      </c>
      <c r="I14" s="86">
        <v>5266</v>
      </c>
      <c r="J14" s="88">
        <v>5266</v>
      </c>
      <c r="K14" s="86">
        <v>12716</v>
      </c>
      <c r="L14" s="86">
        <v>13199.8</v>
      </c>
      <c r="M14" s="86">
        <v>13358.5638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2361</v>
      </c>
      <c r="F15" s="86">
        <v>2152</v>
      </c>
      <c r="G15" s="86">
        <v>1964</v>
      </c>
      <c r="H15" s="87">
        <v>4198</v>
      </c>
      <c r="I15" s="86">
        <v>1709</v>
      </c>
      <c r="J15" s="88">
        <v>1709</v>
      </c>
      <c r="K15" s="86">
        <v>5489</v>
      </c>
      <c r="L15" s="86">
        <v>5608</v>
      </c>
      <c r="M15" s="86">
        <v>5911.0040000000008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84</v>
      </c>
      <c r="H16" s="87">
        <v>0</v>
      </c>
      <c r="I16" s="86">
        <v>0</v>
      </c>
      <c r="J16" s="88">
        <v>0</v>
      </c>
      <c r="K16" s="86">
        <v>5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1377</v>
      </c>
      <c r="F17" s="86">
        <v>1306</v>
      </c>
      <c r="G17" s="86">
        <v>0</v>
      </c>
      <c r="H17" s="87">
        <v>0</v>
      </c>
      <c r="I17" s="86">
        <v>127</v>
      </c>
      <c r="J17" s="88">
        <v>127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24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136</v>
      </c>
      <c r="G21" s="86">
        <v>699</v>
      </c>
      <c r="H21" s="87">
        <v>0</v>
      </c>
      <c r="I21" s="86">
        <v>367</v>
      </c>
      <c r="J21" s="88">
        <v>367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3203</v>
      </c>
      <c r="F22" s="86">
        <v>16284</v>
      </c>
      <c r="G22" s="86">
        <v>1907</v>
      </c>
      <c r="H22" s="87">
        <v>6127</v>
      </c>
      <c r="I22" s="86">
        <v>31569</v>
      </c>
      <c r="J22" s="88">
        <v>29842</v>
      </c>
      <c r="K22" s="86">
        <v>5308</v>
      </c>
      <c r="L22" s="86">
        <v>7405.95</v>
      </c>
      <c r="M22" s="86">
        <v>7806.4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33</v>
      </c>
      <c r="F23" s="86">
        <v>57</v>
      </c>
      <c r="G23" s="86">
        <v>215</v>
      </c>
      <c r="H23" s="87">
        <v>0</v>
      </c>
      <c r="I23" s="86">
        <v>939</v>
      </c>
      <c r="J23" s="88">
        <v>940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1833</v>
      </c>
      <c r="F25" s="86">
        <v>2535</v>
      </c>
      <c r="G25" s="86">
        <v>4681</v>
      </c>
      <c r="H25" s="87">
        <v>2600</v>
      </c>
      <c r="I25" s="86">
        <v>3566</v>
      </c>
      <c r="J25" s="88">
        <v>3867</v>
      </c>
      <c r="K25" s="86">
        <v>2600</v>
      </c>
      <c r="L25" s="86">
        <v>2760</v>
      </c>
      <c r="M25" s="86">
        <v>2915.9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5308</v>
      </c>
      <c r="I27" s="86">
        <v>46</v>
      </c>
      <c r="J27" s="88">
        <v>60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18</v>
      </c>
      <c r="F29" s="86">
        <v>5</v>
      </c>
      <c r="G29" s="86">
        <v>10</v>
      </c>
      <c r="H29" s="87">
        <v>126</v>
      </c>
      <c r="I29" s="86">
        <v>6</v>
      </c>
      <c r="J29" s="88">
        <v>6</v>
      </c>
      <c r="K29" s="86">
        <v>11</v>
      </c>
      <c r="L29" s="86">
        <v>9.3000000000000007</v>
      </c>
      <c r="M29" s="86">
        <v>9.7928999999999995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</v>
      </c>
      <c r="F30" s="86">
        <v>23</v>
      </c>
      <c r="G30" s="86">
        <v>67</v>
      </c>
      <c r="H30" s="87">
        <v>10</v>
      </c>
      <c r="I30" s="86">
        <v>50</v>
      </c>
      <c r="J30" s="88">
        <v>50</v>
      </c>
      <c r="K30" s="86">
        <v>10</v>
      </c>
      <c r="L30" s="86">
        <v>10.5</v>
      </c>
      <c r="M30" s="86">
        <v>11.0565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2</v>
      </c>
      <c r="G32" s="86">
        <v>115</v>
      </c>
      <c r="H32" s="87">
        <v>2543</v>
      </c>
      <c r="I32" s="86">
        <v>2380</v>
      </c>
      <c r="J32" s="88">
        <v>8129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11</v>
      </c>
      <c r="H33" s="87">
        <v>0</v>
      </c>
      <c r="I33" s="86">
        <v>0</v>
      </c>
      <c r="J33" s="88">
        <v>0</v>
      </c>
      <c r="K33" s="86">
        <v>12</v>
      </c>
      <c r="L33" s="86">
        <v>12</v>
      </c>
      <c r="M33" s="86">
        <v>12.635999999999999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5</v>
      </c>
      <c r="I35" s="86">
        <v>0</v>
      </c>
      <c r="J35" s="88">
        <v>0</v>
      </c>
      <c r="K35" s="86">
        <v>5</v>
      </c>
      <c r="L35" s="86">
        <v>5.25</v>
      </c>
      <c r="M35" s="86">
        <v>5.5282499999999999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5368</v>
      </c>
      <c r="F37" s="86">
        <v>6978</v>
      </c>
      <c r="G37" s="86">
        <v>8512</v>
      </c>
      <c r="H37" s="87">
        <v>49</v>
      </c>
      <c r="I37" s="86">
        <v>8604</v>
      </c>
      <c r="J37" s="88">
        <v>421</v>
      </c>
      <c r="K37" s="86">
        <v>10731</v>
      </c>
      <c r="L37" s="86">
        <v>11091.85</v>
      </c>
      <c r="M37" s="86">
        <v>11690.376850000001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438</v>
      </c>
      <c r="F38" s="86">
        <v>398</v>
      </c>
      <c r="G38" s="86">
        <v>340</v>
      </c>
      <c r="H38" s="87">
        <v>30</v>
      </c>
      <c r="I38" s="86">
        <v>651</v>
      </c>
      <c r="J38" s="88">
        <v>1339</v>
      </c>
      <c r="K38" s="86">
        <v>1189</v>
      </c>
      <c r="L38" s="86">
        <v>1207.95</v>
      </c>
      <c r="M38" s="86">
        <v>1271.8564999999999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4596</v>
      </c>
      <c r="F39" s="86">
        <v>4869</v>
      </c>
      <c r="G39" s="86">
        <v>4599</v>
      </c>
      <c r="H39" s="87">
        <v>4848</v>
      </c>
      <c r="I39" s="86">
        <v>4243</v>
      </c>
      <c r="J39" s="88">
        <v>4930</v>
      </c>
      <c r="K39" s="86">
        <v>4850</v>
      </c>
      <c r="L39" s="86">
        <v>5090.3999999999996</v>
      </c>
      <c r="M39" s="86">
        <v>5365.63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5709</v>
      </c>
      <c r="G40" s="86">
        <v>5876</v>
      </c>
      <c r="H40" s="87">
        <v>6711</v>
      </c>
      <c r="I40" s="86">
        <v>8646</v>
      </c>
      <c r="J40" s="88">
        <v>8646</v>
      </c>
      <c r="K40" s="86">
        <v>7444</v>
      </c>
      <c r="L40" s="86">
        <v>7686</v>
      </c>
      <c r="M40" s="86">
        <v>8101.1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6003</v>
      </c>
      <c r="F41" s="86">
        <v>5620</v>
      </c>
      <c r="G41" s="86">
        <v>6293</v>
      </c>
      <c r="H41" s="87">
        <v>10043</v>
      </c>
      <c r="I41" s="86">
        <v>8496</v>
      </c>
      <c r="J41" s="88">
        <v>8496</v>
      </c>
      <c r="K41" s="86">
        <v>7768</v>
      </c>
      <c r="L41" s="86">
        <v>8225</v>
      </c>
      <c r="M41" s="86">
        <v>8692.41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8863</v>
      </c>
      <c r="F42" s="86">
        <v>12934</v>
      </c>
      <c r="G42" s="86">
        <v>14129</v>
      </c>
      <c r="H42" s="87">
        <v>4610</v>
      </c>
      <c r="I42" s="86">
        <v>11821</v>
      </c>
      <c r="J42" s="88">
        <v>13109</v>
      </c>
      <c r="K42" s="86">
        <v>9757</v>
      </c>
      <c r="L42" s="86">
        <v>10321</v>
      </c>
      <c r="M42" s="86">
        <v>10869.09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8812.0449599999993</v>
      </c>
      <c r="F43" s="86">
        <v>8525</v>
      </c>
      <c r="G43" s="86">
        <v>217</v>
      </c>
      <c r="H43" s="87">
        <v>7184</v>
      </c>
      <c r="I43" s="86">
        <v>1382</v>
      </c>
      <c r="J43" s="88">
        <v>2566</v>
      </c>
      <c r="K43" s="86">
        <v>5494</v>
      </c>
      <c r="L43" s="86">
        <v>5768.4</v>
      </c>
      <c r="M43" s="86">
        <v>6095.7121999999999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424</v>
      </c>
      <c r="F44" s="86">
        <v>273</v>
      </c>
      <c r="G44" s="86">
        <v>321</v>
      </c>
      <c r="H44" s="87">
        <v>5</v>
      </c>
      <c r="I44" s="86">
        <v>370</v>
      </c>
      <c r="J44" s="88">
        <v>370</v>
      </c>
      <c r="K44" s="86">
        <v>5</v>
      </c>
      <c r="L44" s="86">
        <v>5.25</v>
      </c>
      <c r="M44" s="86">
        <v>5.5282499999999999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22</v>
      </c>
      <c r="F45" s="86">
        <v>1758</v>
      </c>
      <c r="G45" s="86">
        <v>155</v>
      </c>
      <c r="H45" s="87">
        <v>715</v>
      </c>
      <c r="I45" s="86">
        <v>444</v>
      </c>
      <c r="J45" s="88">
        <v>444</v>
      </c>
      <c r="K45" s="86">
        <v>1525</v>
      </c>
      <c r="L45" s="86">
        <v>1892.75</v>
      </c>
      <c r="M45" s="86">
        <v>2014.865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506.8</v>
      </c>
      <c r="F46" s="93">
        <v>124</v>
      </c>
      <c r="G46" s="93">
        <v>260</v>
      </c>
      <c r="H46" s="94">
        <v>5</v>
      </c>
      <c r="I46" s="93">
        <v>712</v>
      </c>
      <c r="J46" s="95">
        <v>711</v>
      </c>
      <c r="K46" s="93">
        <v>5</v>
      </c>
      <c r="L46" s="93">
        <v>65.25</v>
      </c>
      <c r="M46" s="93">
        <v>88.708249999999992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29.8</v>
      </c>
      <c r="F47" s="100">
        <f t="shared" ref="F47:M47" si="3">SUM(F48:F49)</f>
        <v>28</v>
      </c>
      <c r="G47" s="100">
        <f t="shared" si="3"/>
        <v>15</v>
      </c>
      <c r="H47" s="101">
        <f t="shared" si="3"/>
        <v>50</v>
      </c>
      <c r="I47" s="100">
        <f t="shared" si="3"/>
        <v>50</v>
      </c>
      <c r="J47" s="102">
        <f t="shared" si="3"/>
        <v>50</v>
      </c>
      <c r="K47" s="100">
        <f t="shared" si="3"/>
        <v>50</v>
      </c>
      <c r="L47" s="100">
        <f t="shared" si="3"/>
        <v>52.5</v>
      </c>
      <c r="M47" s="100">
        <f t="shared" si="3"/>
        <v>55.282499999999999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29.8</v>
      </c>
      <c r="F48" s="79">
        <v>28</v>
      </c>
      <c r="G48" s="79">
        <v>15</v>
      </c>
      <c r="H48" s="80">
        <v>50</v>
      </c>
      <c r="I48" s="79">
        <v>50</v>
      </c>
      <c r="J48" s="81">
        <v>50</v>
      </c>
      <c r="K48" s="79">
        <v>50</v>
      </c>
      <c r="L48" s="79">
        <v>52.5</v>
      </c>
      <c r="M48" s="79">
        <v>55.282499999999999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13182</v>
      </c>
      <c r="F51" s="72">
        <f t="shared" ref="F51:M51" si="4">F52+F59+F62+F63+F64+F72+F73</f>
        <v>7839</v>
      </c>
      <c r="G51" s="72">
        <f t="shared" si="4"/>
        <v>8949</v>
      </c>
      <c r="H51" s="73">
        <f t="shared" si="4"/>
        <v>8836</v>
      </c>
      <c r="I51" s="72">
        <f t="shared" si="4"/>
        <v>10050</v>
      </c>
      <c r="J51" s="74">
        <f t="shared" si="4"/>
        <v>10050</v>
      </c>
      <c r="K51" s="72">
        <f t="shared" si="4"/>
        <v>8100</v>
      </c>
      <c r="L51" s="72">
        <f t="shared" si="4"/>
        <v>8504.9500000000044</v>
      </c>
      <c r="M51" s="72">
        <f t="shared" si="4"/>
        <v>8955.7123500000034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1985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1985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1985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11197</v>
      </c>
      <c r="F72" s="86">
        <v>7500</v>
      </c>
      <c r="G72" s="86">
        <v>8777</v>
      </c>
      <c r="H72" s="87">
        <v>8236</v>
      </c>
      <c r="I72" s="86">
        <v>9450</v>
      </c>
      <c r="J72" s="88">
        <v>9450</v>
      </c>
      <c r="K72" s="86">
        <v>7500</v>
      </c>
      <c r="L72" s="86">
        <v>7874.9500000000044</v>
      </c>
      <c r="M72" s="86">
        <v>8292.322350000004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339</v>
      </c>
      <c r="G73" s="86">
        <f t="shared" si="12"/>
        <v>172</v>
      </c>
      <c r="H73" s="87">
        <f t="shared" si="12"/>
        <v>600</v>
      </c>
      <c r="I73" s="86">
        <f t="shared" si="12"/>
        <v>600</v>
      </c>
      <c r="J73" s="88">
        <f t="shared" si="12"/>
        <v>600</v>
      </c>
      <c r="K73" s="86">
        <f t="shared" si="12"/>
        <v>600</v>
      </c>
      <c r="L73" s="86">
        <f t="shared" si="12"/>
        <v>630</v>
      </c>
      <c r="M73" s="86">
        <f t="shared" si="12"/>
        <v>663.39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339</v>
      </c>
      <c r="G74" s="79">
        <v>172</v>
      </c>
      <c r="H74" s="80">
        <v>600</v>
      </c>
      <c r="I74" s="79">
        <v>600</v>
      </c>
      <c r="J74" s="81">
        <v>600</v>
      </c>
      <c r="K74" s="79">
        <v>600</v>
      </c>
      <c r="L74" s="79">
        <v>630</v>
      </c>
      <c r="M74" s="79">
        <v>663.39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1688.3362100000165</v>
      </c>
      <c r="F77" s="72">
        <f t="shared" ref="F77:M77" si="13">F78+F81+F84+F85+F86+F87+F88</f>
        <v>9308</v>
      </c>
      <c r="G77" s="72">
        <f t="shared" si="13"/>
        <v>4563</v>
      </c>
      <c r="H77" s="73">
        <f t="shared" si="13"/>
        <v>12451</v>
      </c>
      <c r="I77" s="72">
        <f t="shared" si="13"/>
        <v>44764</v>
      </c>
      <c r="J77" s="74">
        <f t="shared" si="13"/>
        <v>44764</v>
      </c>
      <c r="K77" s="72">
        <f t="shared" si="13"/>
        <v>4591</v>
      </c>
      <c r="L77" s="72">
        <f t="shared" si="13"/>
        <v>1441</v>
      </c>
      <c r="M77" s="72">
        <f t="shared" si="13"/>
        <v>8661.9120000000003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640</v>
      </c>
      <c r="F78" s="100">
        <f t="shared" ref="F78:M78" si="14">SUM(F79:F80)</f>
        <v>5480</v>
      </c>
      <c r="G78" s="100">
        <f t="shared" si="14"/>
        <v>4358</v>
      </c>
      <c r="H78" s="101">
        <f t="shared" si="14"/>
        <v>11586</v>
      </c>
      <c r="I78" s="100">
        <f t="shared" si="14"/>
        <v>44386</v>
      </c>
      <c r="J78" s="102">
        <f t="shared" si="14"/>
        <v>44386</v>
      </c>
      <c r="K78" s="100">
        <f t="shared" si="14"/>
        <v>3500</v>
      </c>
      <c r="L78" s="100">
        <f t="shared" si="14"/>
        <v>0</v>
      </c>
      <c r="M78" s="100">
        <f t="shared" si="14"/>
        <v>7144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640</v>
      </c>
      <c r="F79" s="79">
        <v>5480</v>
      </c>
      <c r="G79" s="79">
        <v>4358</v>
      </c>
      <c r="H79" s="80">
        <v>11586</v>
      </c>
      <c r="I79" s="79">
        <v>14386</v>
      </c>
      <c r="J79" s="81">
        <v>14386</v>
      </c>
      <c r="K79" s="79">
        <v>3500</v>
      </c>
      <c r="L79" s="79">
        <v>0</v>
      </c>
      <c r="M79" s="79">
        <v>7144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30000</v>
      </c>
      <c r="J80" s="95">
        <v>30000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1048.3362100000165</v>
      </c>
      <c r="F81" s="86">
        <f t="shared" ref="F81:M81" si="15">SUM(F82:F83)</f>
        <v>1578</v>
      </c>
      <c r="G81" s="86">
        <f t="shared" si="15"/>
        <v>205</v>
      </c>
      <c r="H81" s="87">
        <f t="shared" si="15"/>
        <v>865</v>
      </c>
      <c r="I81" s="86">
        <f t="shared" si="15"/>
        <v>378</v>
      </c>
      <c r="J81" s="88">
        <f t="shared" si="15"/>
        <v>378</v>
      </c>
      <c r="K81" s="86">
        <f t="shared" si="15"/>
        <v>1091</v>
      </c>
      <c r="L81" s="86">
        <f t="shared" si="15"/>
        <v>1441</v>
      </c>
      <c r="M81" s="86">
        <f t="shared" si="15"/>
        <v>1517.912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829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1048.3362100000165</v>
      </c>
      <c r="F83" s="93">
        <v>749</v>
      </c>
      <c r="G83" s="93">
        <v>205</v>
      </c>
      <c r="H83" s="94">
        <v>865</v>
      </c>
      <c r="I83" s="93">
        <v>378</v>
      </c>
      <c r="J83" s="95">
        <v>378</v>
      </c>
      <c r="K83" s="93">
        <v>1091</v>
      </c>
      <c r="L83" s="93">
        <v>1441</v>
      </c>
      <c r="M83" s="93">
        <v>1517.912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2250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6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114094.98117000003</v>
      </c>
      <c r="F92" s="46">
        <f t="shared" ref="F92:M92" si="16">F4+F51+F77+F90</f>
        <v>138263</v>
      </c>
      <c r="G92" s="46">
        <f t="shared" si="16"/>
        <v>119161</v>
      </c>
      <c r="H92" s="47">
        <f t="shared" si="16"/>
        <v>144669</v>
      </c>
      <c r="I92" s="46">
        <f t="shared" si="16"/>
        <v>205621</v>
      </c>
      <c r="J92" s="48">
        <f t="shared" si="16"/>
        <v>203621</v>
      </c>
      <c r="K92" s="46">
        <f t="shared" si="16"/>
        <v>149821</v>
      </c>
      <c r="L92" s="46">
        <f t="shared" si="16"/>
        <v>151277.65000000002</v>
      </c>
      <c r="M92" s="46">
        <f t="shared" si="16"/>
        <v>166040.83990000002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162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5" t="s">
        <v>160</v>
      </c>
      <c r="C4" s="33">
        <v>52139.219949999999</v>
      </c>
      <c r="D4" s="33">
        <v>67757</v>
      </c>
      <c r="E4" s="33">
        <v>71139</v>
      </c>
      <c r="F4" s="27">
        <v>83436</v>
      </c>
      <c r="G4" s="28">
        <v>74791</v>
      </c>
      <c r="H4" s="29">
        <v>73891</v>
      </c>
      <c r="I4" s="33">
        <v>90816</v>
      </c>
      <c r="J4" s="33">
        <v>97924</v>
      </c>
      <c r="K4" s="33">
        <v>106696.95574999999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88767.794030000005</v>
      </c>
      <c r="D5" s="33">
        <v>102434</v>
      </c>
      <c r="E5" s="33">
        <v>95455</v>
      </c>
      <c r="F5" s="32">
        <v>113777</v>
      </c>
      <c r="G5" s="33">
        <v>130861</v>
      </c>
      <c r="H5" s="34">
        <v>134211</v>
      </c>
      <c r="I5" s="33">
        <v>138307</v>
      </c>
      <c r="J5" s="33">
        <v>150331.40000000002</v>
      </c>
      <c r="K5" s="33">
        <v>153485.25510000001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152</v>
      </c>
      <c r="C6" s="33">
        <v>81121.979340000005</v>
      </c>
      <c r="D6" s="33">
        <v>99731</v>
      </c>
      <c r="E6" s="33">
        <v>109503</v>
      </c>
      <c r="F6" s="32">
        <v>124000</v>
      </c>
      <c r="G6" s="33">
        <v>119985</v>
      </c>
      <c r="H6" s="34">
        <v>119535</v>
      </c>
      <c r="I6" s="33">
        <v>163944</v>
      </c>
      <c r="J6" s="33">
        <v>196670.7</v>
      </c>
      <c r="K6" s="33">
        <v>207604.96515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151</v>
      </c>
      <c r="C7" s="33">
        <v>114094.98117000003</v>
      </c>
      <c r="D7" s="33">
        <v>138263</v>
      </c>
      <c r="E7" s="33">
        <v>119161</v>
      </c>
      <c r="F7" s="32">
        <v>144669</v>
      </c>
      <c r="G7" s="33">
        <v>205621</v>
      </c>
      <c r="H7" s="34">
        <v>203621</v>
      </c>
      <c r="I7" s="33">
        <v>149821</v>
      </c>
      <c r="J7" s="33">
        <v>151277.65000000002</v>
      </c>
      <c r="K7" s="33">
        <v>166040.83990000002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150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124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122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123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125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159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158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157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156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155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154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336123.97449000005</v>
      </c>
      <c r="D19" s="46">
        <f t="shared" ref="D19:K19" si="1">SUM(D4:D18)</f>
        <v>408185</v>
      </c>
      <c r="E19" s="46">
        <f t="shared" si="1"/>
        <v>395258</v>
      </c>
      <c r="F19" s="47">
        <f t="shared" si="1"/>
        <v>465882</v>
      </c>
      <c r="G19" s="46">
        <f t="shared" si="1"/>
        <v>531258</v>
      </c>
      <c r="H19" s="48">
        <f t="shared" si="1"/>
        <v>531258</v>
      </c>
      <c r="I19" s="46">
        <f t="shared" si="1"/>
        <v>542888</v>
      </c>
      <c r="J19" s="46">
        <f t="shared" si="1"/>
        <v>596203.75</v>
      </c>
      <c r="K19" s="46">
        <f t="shared" si="1"/>
        <v>633828.0159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244858.07651999997</v>
      </c>
      <c r="D4" s="20">
        <f t="shared" ref="D4:K4" si="0">SUM(D5:D7)</f>
        <v>295495</v>
      </c>
      <c r="E4" s="20">
        <f t="shared" si="0"/>
        <v>295337</v>
      </c>
      <c r="F4" s="21">
        <f t="shared" si="0"/>
        <v>345863</v>
      </c>
      <c r="G4" s="20">
        <f t="shared" si="0"/>
        <v>361287</v>
      </c>
      <c r="H4" s="22">
        <f t="shared" si="0"/>
        <v>362145</v>
      </c>
      <c r="I4" s="20">
        <f t="shared" si="0"/>
        <v>404123</v>
      </c>
      <c r="J4" s="20">
        <f t="shared" si="0"/>
        <v>455089.15</v>
      </c>
      <c r="K4" s="20">
        <f t="shared" si="0"/>
        <v>478751.25930000003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122587.32508</v>
      </c>
      <c r="D5" s="28">
        <v>141800</v>
      </c>
      <c r="E5" s="28">
        <v>157122</v>
      </c>
      <c r="F5" s="27">
        <v>183765</v>
      </c>
      <c r="G5" s="28">
        <v>181607</v>
      </c>
      <c r="H5" s="29">
        <v>181608</v>
      </c>
      <c r="I5" s="28">
        <v>210775</v>
      </c>
      <c r="J5" s="28">
        <v>214991.75</v>
      </c>
      <c r="K5" s="29">
        <v>230106.49199999997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122217.85143999998</v>
      </c>
      <c r="D6" s="33">
        <v>153624</v>
      </c>
      <c r="E6" s="33">
        <v>138159</v>
      </c>
      <c r="F6" s="32">
        <v>161988</v>
      </c>
      <c r="G6" s="33">
        <v>179030</v>
      </c>
      <c r="H6" s="34">
        <v>179887</v>
      </c>
      <c r="I6" s="33">
        <v>193238</v>
      </c>
      <c r="J6" s="33">
        <v>239981.4</v>
      </c>
      <c r="K6" s="34">
        <v>248522.88880000004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52.900000000000006</v>
      </c>
      <c r="D7" s="36">
        <v>71</v>
      </c>
      <c r="E7" s="36">
        <v>56</v>
      </c>
      <c r="F7" s="35">
        <v>110</v>
      </c>
      <c r="G7" s="36">
        <v>650</v>
      </c>
      <c r="H7" s="37">
        <v>650</v>
      </c>
      <c r="I7" s="36">
        <v>110</v>
      </c>
      <c r="J7" s="36">
        <v>116</v>
      </c>
      <c r="K7" s="37">
        <v>121.8785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80430</v>
      </c>
      <c r="D8" s="20">
        <f t="shared" ref="D8:K8" si="1">SUM(D9:D15)</f>
        <v>88355</v>
      </c>
      <c r="E8" s="20">
        <f t="shared" si="1"/>
        <v>70830</v>
      </c>
      <c r="F8" s="21">
        <f t="shared" si="1"/>
        <v>82214</v>
      </c>
      <c r="G8" s="20">
        <f t="shared" si="1"/>
        <v>97194</v>
      </c>
      <c r="H8" s="22">
        <f t="shared" si="1"/>
        <v>97194</v>
      </c>
      <c r="I8" s="20">
        <f t="shared" si="1"/>
        <v>99622</v>
      </c>
      <c r="J8" s="20">
        <f t="shared" si="1"/>
        <v>103366.95000000001</v>
      </c>
      <c r="K8" s="20">
        <f t="shared" si="1"/>
        <v>108326.02434999999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12155</v>
      </c>
      <c r="D9" s="28">
        <v>13990</v>
      </c>
      <c r="E9" s="28">
        <v>8400</v>
      </c>
      <c r="F9" s="27">
        <v>9200</v>
      </c>
      <c r="G9" s="28">
        <v>10366</v>
      </c>
      <c r="H9" s="29">
        <v>10366</v>
      </c>
      <c r="I9" s="28">
        <v>9200</v>
      </c>
      <c r="J9" s="28">
        <v>9200</v>
      </c>
      <c r="K9" s="29">
        <v>9200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47033</v>
      </c>
      <c r="D10" s="33">
        <v>57157</v>
      </c>
      <c r="E10" s="33">
        <v>50618</v>
      </c>
      <c r="F10" s="32">
        <v>56678</v>
      </c>
      <c r="G10" s="33">
        <v>70378</v>
      </c>
      <c r="H10" s="34">
        <v>70378</v>
      </c>
      <c r="I10" s="33">
        <v>74448</v>
      </c>
      <c r="J10" s="33">
        <v>77740.5</v>
      </c>
      <c r="K10" s="34">
        <v>81699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21107</v>
      </c>
      <c r="D14" s="33">
        <v>16209</v>
      </c>
      <c r="E14" s="33">
        <v>11328</v>
      </c>
      <c r="F14" s="32">
        <v>14886</v>
      </c>
      <c r="G14" s="33">
        <v>15100</v>
      </c>
      <c r="H14" s="34">
        <v>15100</v>
      </c>
      <c r="I14" s="33">
        <v>14150</v>
      </c>
      <c r="J14" s="33">
        <v>14524.950000000004</v>
      </c>
      <c r="K14" s="34">
        <v>14999.022350000003</v>
      </c>
    </row>
    <row r="15" spans="1:27" s="14" customFormat="1" ht="12.75" customHeight="1" x14ac:dyDescent="0.25">
      <c r="A15" s="25"/>
      <c r="B15" s="26" t="s">
        <v>20</v>
      </c>
      <c r="C15" s="35">
        <v>135</v>
      </c>
      <c r="D15" s="36">
        <v>999</v>
      </c>
      <c r="E15" s="36">
        <v>484</v>
      </c>
      <c r="F15" s="35">
        <v>1450</v>
      </c>
      <c r="G15" s="36">
        <v>1350</v>
      </c>
      <c r="H15" s="37">
        <v>1350</v>
      </c>
      <c r="I15" s="36">
        <v>1824</v>
      </c>
      <c r="J15" s="36">
        <v>1901.5</v>
      </c>
      <c r="K15" s="37">
        <v>2428.0020000000004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10835.897970000013</v>
      </c>
      <c r="D16" s="20">
        <f t="shared" ref="D16:K16" si="2">SUM(D17:D23)</f>
        <v>24325</v>
      </c>
      <c r="E16" s="20">
        <f t="shared" si="2"/>
        <v>28562</v>
      </c>
      <c r="F16" s="21">
        <f t="shared" si="2"/>
        <v>37805</v>
      </c>
      <c r="G16" s="20">
        <f t="shared" si="2"/>
        <v>72777</v>
      </c>
      <c r="H16" s="22">
        <f t="shared" si="2"/>
        <v>71919</v>
      </c>
      <c r="I16" s="20">
        <f t="shared" si="2"/>
        <v>39143</v>
      </c>
      <c r="J16" s="20">
        <f t="shared" si="2"/>
        <v>37747.650000000009</v>
      </c>
      <c r="K16" s="20">
        <f t="shared" si="2"/>
        <v>46750.732250000001</v>
      </c>
    </row>
    <row r="17" spans="1:11" s="14" customFormat="1" ht="12.75" customHeight="1" x14ac:dyDescent="0.25">
      <c r="A17" s="25"/>
      <c r="B17" s="26" t="s">
        <v>22</v>
      </c>
      <c r="C17" s="27">
        <v>4008.4</v>
      </c>
      <c r="D17" s="28">
        <v>14680</v>
      </c>
      <c r="E17" s="28">
        <v>23966</v>
      </c>
      <c r="F17" s="27">
        <v>29028</v>
      </c>
      <c r="G17" s="28">
        <v>65062</v>
      </c>
      <c r="H17" s="29">
        <v>65062</v>
      </c>
      <c r="I17" s="28">
        <v>31150</v>
      </c>
      <c r="J17" s="28">
        <v>30993</v>
      </c>
      <c r="K17" s="29">
        <v>38639.807999999997</v>
      </c>
    </row>
    <row r="18" spans="1:11" s="14" customFormat="1" ht="12.75" customHeight="1" x14ac:dyDescent="0.25">
      <c r="A18" s="25"/>
      <c r="B18" s="26" t="s">
        <v>23</v>
      </c>
      <c r="C18" s="32">
        <v>6827.4979700000131</v>
      </c>
      <c r="D18" s="33">
        <v>7395</v>
      </c>
      <c r="E18" s="33">
        <v>4596</v>
      </c>
      <c r="F18" s="32">
        <v>8777</v>
      </c>
      <c r="G18" s="33">
        <v>7715</v>
      </c>
      <c r="H18" s="34">
        <v>6857</v>
      </c>
      <c r="I18" s="33">
        <v>7993</v>
      </c>
      <c r="J18" s="33">
        <v>6754.6500000000115</v>
      </c>
      <c r="K18" s="34">
        <v>8110.92425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2250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10</v>
      </c>
      <c r="E24" s="20">
        <v>529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336123.97448999999</v>
      </c>
      <c r="D26" s="46">
        <f t="shared" ref="D26:K26" si="3">+D4+D8+D16+D24</f>
        <v>408185</v>
      </c>
      <c r="E26" s="46">
        <f t="shared" si="3"/>
        <v>395258</v>
      </c>
      <c r="F26" s="47">
        <f t="shared" si="3"/>
        <v>465882</v>
      </c>
      <c r="G26" s="46">
        <f t="shared" si="3"/>
        <v>531258</v>
      </c>
      <c r="H26" s="48">
        <f t="shared" si="3"/>
        <v>531258</v>
      </c>
      <c r="I26" s="46">
        <f t="shared" si="3"/>
        <v>542888</v>
      </c>
      <c r="J26" s="46">
        <f t="shared" si="3"/>
        <v>596203.75000000012</v>
      </c>
      <c r="K26" s="46">
        <f t="shared" si="3"/>
        <v>633828.0159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139</v>
      </c>
      <c r="C4" s="33">
        <v>5488.2199500000015</v>
      </c>
      <c r="D4" s="33">
        <v>6339</v>
      </c>
      <c r="E4" s="33">
        <v>7369</v>
      </c>
      <c r="F4" s="27">
        <v>9886</v>
      </c>
      <c r="G4" s="28">
        <v>8477</v>
      </c>
      <c r="H4" s="29">
        <v>8477</v>
      </c>
      <c r="I4" s="33">
        <v>8671</v>
      </c>
      <c r="J4" s="33">
        <v>9220</v>
      </c>
      <c r="K4" s="33">
        <v>10403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140</v>
      </c>
      <c r="C5" s="33">
        <v>46651</v>
      </c>
      <c r="D5" s="33">
        <v>61418</v>
      </c>
      <c r="E5" s="33">
        <v>63770</v>
      </c>
      <c r="F5" s="32">
        <v>73550</v>
      </c>
      <c r="G5" s="33">
        <v>66314</v>
      </c>
      <c r="H5" s="34">
        <v>65414</v>
      </c>
      <c r="I5" s="33">
        <v>82145</v>
      </c>
      <c r="J5" s="33">
        <v>88704</v>
      </c>
      <c r="K5" s="33">
        <v>96294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52139.219949999999</v>
      </c>
      <c r="D19" s="46">
        <f t="shared" ref="D19:K19" si="1">SUM(D4:D18)</f>
        <v>67757</v>
      </c>
      <c r="E19" s="46">
        <f t="shared" si="1"/>
        <v>71139</v>
      </c>
      <c r="F19" s="47">
        <f t="shared" si="1"/>
        <v>83436</v>
      </c>
      <c r="G19" s="46">
        <f t="shared" si="1"/>
        <v>74791</v>
      </c>
      <c r="H19" s="48">
        <f t="shared" si="1"/>
        <v>73891</v>
      </c>
      <c r="I19" s="46">
        <f t="shared" si="1"/>
        <v>90816</v>
      </c>
      <c r="J19" s="46">
        <f t="shared" si="1"/>
        <v>97924</v>
      </c>
      <c r="K19" s="46">
        <f t="shared" si="1"/>
        <v>106697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51174.452219999999</v>
      </c>
      <c r="D4" s="20">
        <f t="shared" ref="D4:K4" si="0">SUM(D5:D7)</f>
        <v>66603</v>
      </c>
      <c r="E4" s="20">
        <f t="shared" si="0"/>
        <v>70048</v>
      </c>
      <c r="F4" s="21">
        <f t="shared" si="0"/>
        <v>82317</v>
      </c>
      <c r="G4" s="20">
        <f t="shared" si="0"/>
        <v>73043</v>
      </c>
      <c r="H4" s="22">
        <f t="shared" si="0"/>
        <v>72143</v>
      </c>
      <c r="I4" s="20">
        <f t="shared" si="0"/>
        <v>89323</v>
      </c>
      <c r="J4" s="20">
        <f t="shared" si="0"/>
        <v>96345.599999999991</v>
      </c>
      <c r="K4" s="20">
        <f t="shared" si="0"/>
        <v>104596.84375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35606.325080000002</v>
      </c>
      <c r="D5" s="28">
        <v>41534</v>
      </c>
      <c r="E5" s="28">
        <v>44115</v>
      </c>
      <c r="F5" s="27">
        <v>57284</v>
      </c>
      <c r="G5" s="28">
        <v>50863</v>
      </c>
      <c r="H5" s="29">
        <v>49963</v>
      </c>
      <c r="I5" s="28">
        <v>58342</v>
      </c>
      <c r="J5" s="28">
        <v>61278.5</v>
      </c>
      <c r="K5" s="29">
        <v>64594.6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15561.027139999997</v>
      </c>
      <c r="D6" s="33">
        <v>25053</v>
      </c>
      <c r="E6" s="33">
        <v>25918</v>
      </c>
      <c r="F6" s="32">
        <v>25003</v>
      </c>
      <c r="G6" s="33">
        <v>22010</v>
      </c>
      <c r="H6" s="34">
        <v>22010</v>
      </c>
      <c r="I6" s="33">
        <v>30951</v>
      </c>
      <c r="J6" s="33">
        <v>35035.599999999991</v>
      </c>
      <c r="K6" s="34">
        <v>39969.34375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7.1</v>
      </c>
      <c r="D7" s="36">
        <v>16</v>
      </c>
      <c r="E7" s="36">
        <v>15</v>
      </c>
      <c r="F7" s="35">
        <v>30</v>
      </c>
      <c r="G7" s="36">
        <v>170</v>
      </c>
      <c r="H7" s="37">
        <v>170</v>
      </c>
      <c r="I7" s="36">
        <v>30</v>
      </c>
      <c r="J7" s="36">
        <v>31.5</v>
      </c>
      <c r="K7" s="37">
        <v>32.9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355</v>
      </c>
      <c r="D8" s="20">
        <f t="shared" ref="D8:K8" si="1">SUM(D9:D15)</f>
        <v>565</v>
      </c>
      <c r="E8" s="20">
        <f t="shared" si="1"/>
        <v>357</v>
      </c>
      <c r="F8" s="21">
        <f t="shared" si="1"/>
        <v>540</v>
      </c>
      <c r="G8" s="20">
        <f t="shared" si="1"/>
        <v>440</v>
      </c>
      <c r="H8" s="22">
        <f t="shared" si="1"/>
        <v>440</v>
      </c>
      <c r="I8" s="20">
        <f t="shared" si="1"/>
        <v>914</v>
      </c>
      <c r="J8" s="20">
        <f t="shared" si="1"/>
        <v>971</v>
      </c>
      <c r="K8" s="20">
        <f t="shared" si="1"/>
        <v>1458.412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220</v>
      </c>
      <c r="D10" s="33">
        <v>130</v>
      </c>
      <c r="E10" s="33">
        <v>170</v>
      </c>
      <c r="F10" s="32">
        <v>190</v>
      </c>
      <c r="G10" s="33">
        <v>190</v>
      </c>
      <c r="H10" s="34">
        <v>190</v>
      </c>
      <c r="I10" s="33">
        <v>190</v>
      </c>
      <c r="J10" s="33">
        <v>199.5</v>
      </c>
      <c r="K10" s="34">
        <v>210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135</v>
      </c>
      <c r="D15" s="36">
        <v>435</v>
      </c>
      <c r="E15" s="36">
        <v>187</v>
      </c>
      <c r="F15" s="35">
        <v>350</v>
      </c>
      <c r="G15" s="36">
        <v>250</v>
      </c>
      <c r="H15" s="37">
        <v>250</v>
      </c>
      <c r="I15" s="36">
        <v>724</v>
      </c>
      <c r="J15" s="36">
        <v>771.5</v>
      </c>
      <c r="K15" s="37">
        <v>1248.412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609.76772999999662</v>
      </c>
      <c r="D16" s="20">
        <f t="shared" ref="D16:K16" si="2">SUM(D17:D23)</f>
        <v>579</v>
      </c>
      <c r="E16" s="20">
        <f t="shared" si="2"/>
        <v>231</v>
      </c>
      <c r="F16" s="21">
        <f t="shared" si="2"/>
        <v>579</v>
      </c>
      <c r="G16" s="20">
        <f t="shared" si="2"/>
        <v>1308</v>
      </c>
      <c r="H16" s="22">
        <f t="shared" si="2"/>
        <v>1308</v>
      </c>
      <c r="I16" s="20">
        <f t="shared" si="2"/>
        <v>579</v>
      </c>
      <c r="J16" s="20">
        <f t="shared" si="2"/>
        <v>607.40000000001169</v>
      </c>
      <c r="K16" s="20">
        <f t="shared" si="2"/>
        <v>641.70000000000005</v>
      </c>
    </row>
    <row r="17" spans="1:11" s="14" customFormat="1" ht="12.75" customHeight="1" x14ac:dyDescent="0.25">
      <c r="A17" s="25"/>
      <c r="B17" s="26" t="s">
        <v>22</v>
      </c>
      <c r="C17" s="27">
        <v>41.4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568.36772999999664</v>
      </c>
      <c r="D18" s="33">
        <v>579</v>
      </c>
      <c r="E18" s="33">
        <v>231</v>
      </c>
      <c r="F18" s="32">
        <v>579</v>
      </c>
      <c r="G18" s="33">
        <v>1308</v>
      </c>
      <c r="H18" s="34">
        <v>1308</v>
      </c>
      <c r="I18" s="33">
        <v>579</v>
      </c>
      <c r="J18" s="33">
        <v>607.40000000001169</v>
      </c>
      <c r="K18" s="34">
        <v>641.70000000000005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10</v>
      </c>
      <c r="E24" s="20">
        <v>503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52139.219949999999</v>
      </c>
      <c r="D26" s="46">
        <f t="shared" ref="D26:K26" si="3">+D4+D8+D16+D24</f>
        <v>67757</v>
      </c>
      <c r="E26" s="46">
        <f t="shared" si="3"/>
        <v>71139</v>
      </c>
      <c r="F26" s="47">
        <f t="shared" si="3"/>
        <v>83436</v>
      </c>
      <c r="G26" s="46">
        <f t="shared" si="3"/>
        <v>74791</v>
      </c>
      <c r="H26" s="48">
        <f t="shared" si="3"/>
        <v>73891</v>
      </c>
      <c r="I26" s="46">
        <f t="shared" si="3"/>
        <v>90816</v>
      </c>
      <c r="J26" s="46">
        <f t="shared" si="3"/>
        <v>97924</v>
      </c>
      <c r="K26" s="46">
        <f t="shared" si="3"/>
        <v>106696.95574999999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141</v>
      </c>
      <c r="C4" s="33">
        <v>67092</v>
      </c>
      <c r="D4" s="33">
        <v>21827</v>
      </c>
      <c r="E4" s="33">
        <v>13674</v>
      </c>
      <c r="F4" s="27">
        <v>15681</v>
      </c>
      <c r="G4" s="28">
        <v>26374</v>
      </c>
      <c r="H4" s="29">
        <v>26374</v>
      </c>
      <c r="I4" s="33">
        <v>17498</v>
      </c>
      <c r="J4" s="33">
        <v>24353.9</v>
      </c>
      <c r="K4" s="33">
        <v>22440.2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142</v>
      </c>
      <c r="C5" s="33">
        <v>12735</v>
      </c>
      <c r="D5" s="33">
        <v>68230</v>
      </c>
      <c r="E5" s="33">
        <v>69987</v>
      </c>
      <c r="F5" s="32">
        <v>80251</v>
      </c>
      <c r="G5" s="33">
        <v>86788</v>
      </c>
      <c r="H5" s="34">
        <v>90138</v>
      </c>
      <c r="I5" s="33">
        <v>100929</v>
      </c>
      <c r="J5" s="33">
        <v>102721</v>
      </c>
      <c r="K5" s="33">
        <v>108190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143</v>
      </c>
      <c r="C6" s="33">
        <v>5043.79403</v>
      </c>
      <c r="D6" s="33">
        <v>6919</v>
      </c>
      <c r="E6" s="33">
        <v>6743</v>
      </c>
      <c r="F6" s="32">
        <v>11178</v>
      </c>
      <c r="G6" s="33">
        <v>11371</v>
      </c>
      <c r="H6" s="34">
        <v>11371</v>
      </c>
      <c r="I6" s="33">
        <v>13306</v>
      </c>
      <c r="J6" s="33">
        <v>16360.3</v>
      </c>
      <c r="K6" s="33">
        <v>15630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144</v>
      </c>
      <c r="C7" s="33">
        <v>3897</v>
      </c>
      <c r="D7" s="33">
        <v>5458</v>
      </c>
      <c r="E7" s="33">
        <v>5051</v>
      </c>
      <c r="F7" s="32">
        <v>6667</v>
      </c>
      <c r="G7" s="33">
        <v>6328</v>
      </c>
      <c r="H7" s="34">
        <v>6328</v>
      </c>
      <c r="I7" s="33">
        <v>6574</v>
      </c>
      <c r="J7" s="33">
        <v>6896.2</v>
      </c>
      <c r="K7" s="33">
        <v>7225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88767.794030000005</v>
      </c>
      <c r="D19" s="46">
        <f t="shared" ref="D19:K19" si="1">SUM(D4:D18)</f>
        <v>102434</v>
      </c>
      <c r="E19" s="46">
        <f t="shared" si="1"/>
        <v>95455</v>
      </c>
      <c r="F19" s="47">
        <f t="shared" si="1"/>
        <v>113777</v>
      </c>
      <c r="G19" s="46">
        <f t="shared" si="1"/>
        <v>130861</v>
      </c>
      <c r="H19" s="48">
        <f t="shared" si="1"/>
        <v>134211</v>
      </c>
      <c r="I19" s="46">
        <f t="shared" si="1"/>
        <v>138307</v>
      </c>
      <c r="J19" s="46">
        <f t="shared" si="1"/>
        <v>150331.4</v>
      </c>
      <c r="K19" s="46">
        <f t="shared" si="1"/>
        <v>153485.20000000001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31886</v>
      </c>
      <c r="D4" s="20">
        <f t="shared" ref="D4:K4" si="0">SUM(D5:D7)</f>
        <v>36192</v>
      </c>
      <c r="E4" s="20">
        <f t="shared" si="0"/>
        <v>42076</v>
      </c>
      <c r="F4" s="21">
        <f t="shared" si="0"/>
        <v>49559</v>
      </c>
      <c r="G4" s="20">
        <f t="shared" si="0"/>
        <v>51239</v>
      </c>
      <c r="H4" s="22">
        <f t="shared" si="0"/>
        <v>54590</v>
      </c>
      <c r="I4" s="20">
        <f t="shared" si="0"/>
        <v>56319</v>
      </c>
      <c r="J4" s="20">
        <f t="shared" si="0"/>
        <v>62514.150000000009</v>
      </c>
      <c r="K4" s="20">
        <f t="shared" si="0"/>
        <v>64114.163850000004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15442</v>
      </c>
      <c r="D5" s="28">
        <v>15109</v>
      </c>
      <c r="E5" s="28">
        <v>17693</v>
      </c>
      <c r="F5" s="27">
        <v>23369</v>
      </c>
      <c r="G5" s="28">
        <v>21432</v>
      </c>
      <c r="H5" s="29">
        <v>24783</v>
      </c>
      <c r="I5" s="28">
        <v>28133</v>
      </c>
      <c r="J5" s="28">
        <v>26562.700000000004</v>
      </c>
      <c r="K5" s="29">
        <v>27995.328949999999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16441</v>
      </c>
      <c r="D6" s="33">
        <v>21083</v>
      </c>
      <c r="E6" s="33">
        <v>24357</v>
      </c>
      <c r="F6" s="32">
        <v>26160</v>
      </c>
      <c r="G6" s="33">
        <v>29377</v>
      </c>
      <c r="H6" s="34">
        <v>29377</v>
      </c>
      <c r="I6" s="33">
        <v>28156</v>
      </c>
      <c r="J6" s="33">
        <v>35919.450000000004</v>
      </c>
      <c r="K6" s="34">
        <v>36085.138900000005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</v>
      </c>
      <c r="D7" s="36">
        <v>0</v>
      </c>
      <c r="E7" s="36">
        <v>26</v>
      </c>
      <c r="F7" s="35">
        <v>30</v>
      </c>
      <c r="G7" s="36">
        <v>430</v>
      </c>
      <c r="H7" s="37">
        <v>430</v>
      </c>
      <c r="I7" s="36">
        <v>30</v>
      </c>
      <c r="J7" s="36">
        <v>32</v>
      </c>
      <c r="K7" s="37">
        <v>33.695999999999998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56723</v>
      </c>
      <c r="D8" s="20">
        <f t="shared" ref="D8:K8" si="1">SUM(D9:D15)</f>
        <v>65837</v>
      </c>
      <c r="E8" s="20">
        <f t="shared" si="1"/>
        <v>53065</v>
      </c>
      <c r="F8" s="21">
        <f t="shared" si="1"/>
        <v>63288</v>
      </c>
      <c r="G8" s="20">
        <f t="shared" si="1"/>
        <v>75988</v>
      </c>
      <c r="H8" s="22">
        <f t="shared" si="1"/>
        <v>75988</v>
      </c>
      <c r="I8" s="20">
        <f t="shared" si="1"/>
        <v>81058</v>
      </c>
      <c r="J8" s="20">
        <f t="shared" si="1"/>
        <v>84341</v>
      </c>
      <c r="K8" s="20">
        <f t="shared" si="1"/>
        <v>88343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46813</v>
      </c>
      <c r="D10" s="33">
        <v>57027</v>
      </c>
      <c r="E10" s="33">
        <v>50448</v>
      </c>
      <c r="F10" s="32">
        <v>56488</v>
      </c>
      <c r="G10" s="33">
        <v>70188</v>
      </c>
      <c r="H10" s="34">
        <v>70188</v>
      </c>
      <c r="I10" s="33">
        <v>74258</v>
      </c>
      <c r="J10" s="33">
        <v>77541</v>
      </c>
      <c r="K10" s="34">
        <v>81489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9910</v>
      </c>
      <c r="D14" s="33">
        <v>8709</v>
      </c>
      <c r="E14" s="33">
        <v>2551</v>
      </c>
      <c r="F14" s="32">
        <v>6600</v>
      </c>
      <c r="G14" s="33">
        <v>5600</v>
      </c>
      <c r="H14" s="34">
        <v>5600</v>
      </c>
      <c r="I14" s="33">
        <v>6600</v>
      </c>
      <c r="J14" s="33">
        <v>6600</v>
      </c>
      <c r="K14" s="34">
        <v>6654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101</v>
      </c>
      <c r="E15" s="36">
        <v>66</v>
      </c>
      <c r="F15" s="35">
        <v>200</v>
      </c>
      <c r="G15" s="36">
        <v>200</v>
      </c>
      <c r="H15" s="37">
        <v>200</v>
      </c>
      <c r="I15" s="36">
        <v>200</v>
      </c>
      <c r="J15" s="36">
        <v>200</v>
      </c>
      <c r="K15" s="37">
        <v>200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158.79402999999985</v>
      </c>
      <c r="D16" s="20">
        <f t="shared" ref="D16:K16" si="2">SUM(D17:D23)</f>
        <v>405</v>
      </c>
      <c r="E16" s="20">
        <f t="shared" si="2"/>
        <v>314</v>
      </c>
      <c r="F16" s="21">
        <f t="shared" si="2"/>
        <v>930</v>
      </c>
      <c r="G16" s="20">
        <f t="shared" si="2"/>
        <v>3634</v>
      </c>
      <c r="H16" s="22">
        <f t="shared" si="2"/>
        <v>3633</v>
      </c>
      <c r="I16" s="20">
        <f t="shared" si="2"/>
        <v>930</v>
      </c>
      <c r="J16" s="20">
        <f t="shared" si="2"/>
        <v>3476.25</v>
      </c>
      <c r="K16" s="20">
        <f t="shared" si="2"/>
        <v>1028.0912499999997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3000</v>
      </c>
      <c r="H17" s="29">
        <v>3000</v>
      </c>
      <c r="I17" s="28">
        <v>0</v>
      </c>
      <c r="J17" s="28">
        <v>2500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158.79402999999985</v>
      </c>
      <c r="D18" s="33">
        <v>405</v>
      </c>
      <c r="E18" s="33">
        <v>314</v>
      </c>
      <c r="F18" s="32">
        <v>930</v>
      </c>
      <c r="G18" s="33">
        <v>634</v>
      </c>
      <c r="H18" s="34">
        <v>633</v>
      </c>
      <c r="I18" s="33">
        <v>930</v>
      </c>
      <c r="J18" s="33">
        <v>976.24999999999977</v>
      </c>
      <c r="K18" s="34">
        <v>1028.0912499999997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88767.794030000005</v>
      </c>
      <c r="D26" s="46">
        <f t="shared" ref="D26:K26" si="3">+D4+D8+D16+D24</f>
        <v>102434</v>
      </c>
      <c r="E26" s="46">
        <f t="shared" si="3"/>
        <v>95455</v>
      </c>
      <c r="F26" s="47">
        <f t="shared" si="3"/>
        <v>113777</v>
      </c>
      <c r="G26" s="46">
        <f t="shared" si="3"/>
        <v>130861</v>
      </c>
      <c r="H26" s="48">
        <f t="shared" si="3"/>
        <v>134211</v>
      </c>
      <c r="I26" s="46">
        <f t="shared" si="3"/>
        <v>138307</v>
      </c>
      <c r="J26" s="46">
        <f t="shared" si="3"/>
        <v>150331.40000000002</v>
      </c>
      <c r="K26" s="46">
        <f t="shared" si="3"/>
        <v>153485.25510000001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141</v>
      </c>
      <c r="C4" s="33">
        <v>4788</v>
      </c>
      <c r="D4" s="33">
        <v>6531</v>
      </c>
      <c r="E4" s="33">
        <v>5223</v>
      </c>
      <c r="F4" s="27">
        <v>11396</v>
      </c>
      <c r="G4" s="28">
        <v>12289</v>
      </c>
      <c r="H4" s="29">
        <v>12139</v>
      </c>
      <c r="I4" s="33">
        <v>10468</v>
      </c>
      <c r="J4" s="33">
        <v>11220.7</v>
      </c>
      <c r="K4" s="33">
        <v>14611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145</v>
      </c>
      <c r="C5" s="33">
        <v>73656</v>
      </c>
      <c r="D5" s="33">
        <v>86626</v>
      </c>
      <c r="E5" s="33">
        <v>89192</v>
      </c>
      <c r="F5" s="32">
        <v>93427</v>
      </c>
      <c r="G5" s="33">
        <v>100400</v>
      </c>
      <c r="H5" s="34">
        <v>99521</v>
      </c>
      <c r="I5" s="33">
        <v>134003</v>
      </c>
      <c r="J5" s="33">
        <v>166989</v>
      </c>
      <c r="K5" s="33">
        <v>173668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146</v>
      </c>
      <c r="C6" s="33">
        <v>2678</v>
      </c>
      <c r="D6" s="33">
        <v>6574</v>
      </c>
      <c r="E6" s="33">
        <v>15088</v>
      </c>
      <c r="F6" s="32">
        <v>19177</v>
      </c>
      <c r="G6" s="33">
        <v>7296</v>
      </c>
      <c r="H6" s="34">
        <v>7875</v>
      </c>
      <c r="I6" s="33">
        <v>19473</v>
      </c>
      <c r="J6" s="33">
        <v>18461</v>
      </c>
      <c r="K6" s="33">
        <v>19326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81122</v>
      </c>
      <c r="D19" s="46">
        <f t="shared" ref="D19:K19" si="1">SUM(D4:D18)</f>
        <v>99731</v>
      </c>
      <c r="E19" s="46">
        <f t="shared" si="1"/>
        <v>109503</v>
      </c>
      <c r="F19" s="47">
        <f t="shared" si="1"/>
        <v>124000</v>
      </c>
      <c r="G19" s="46">
        <f t="shared" si="1"/>
        <v>119985</v>
      </c>
      <c r="H19" s="48">
        <f t="shared" si="1"/>
        <v>119535</v>
      </c>
      <c r="I19" s="46">
        <f t="shared" si="1"/>
        <v>163944</v>
      </c>
      <c r="J19" s="46">
        <f t="shared" si="1"/>
        <v>196670.7</v>
      </c>
      <c r="K19" s="46">
        <f t="shared" si="1"/>
        <v>207605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128</v>
      </c>
      <c r="G3" s="174"/>
      <c r="H3" s="175"/>
      <c r="I3" s="17" t="s">
        <v>129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62572.979340000005</v>
      </c>
      <c r="D4" s="20">
        <f t="shared" ref="D4:K4" si="0">SUM(D5:D7)</f>
        <v>71584</v>
      </c>
      <c r="E4" s="20">
        <f t="shared" si="0"/>
        <v>77570</v>
      </c>
      <c r="F4" s="21">
        <f t="shared" si="0"/>
        <v>90605</v>
      </c>
      <c r="G4" s="20">
        <f t="shared" si="0"/>
        <v>86198</v>
      </c>
      <c r="H4" s="22">
        <f t="shared" si="0"/>
        <v>86605</v>
      </c>
      <c r="I4" s="20">
        <f t="shared" si="0"/>
        <v>121351</v>
      </c>
      <c r="J4" s="20">
        <f t="shared" si="0"/>
        <v>154897.70000000001</v>
      </c>
      <c r="K4" s="20">
        <f t="shared" si="0"/>
        <v>161617.03615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30078</v>
      </c>
      <c r="D5" s="28">
        <v>38657</v>
      </c>
      <c r="E5" s="28">
        <v>45647</v>
      </c>
      <c r="F5" s="27">
        <v>49238</v>
      </c>
      <c r="G5" s="28">
        <v>50293</v>
      </c>
      <c r="H5" s="29">
        <v>49843</v>
      </c>
      <c r="I5" s="28">
        <v>62681</v>
      </c>
      <c r="J5" s="28">
        <v>66458</v>
      </c>
      <c r="K5" s="29">
        <v>73546.554499999998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32481.979340000002</v>
      </c>
      <c r="D6" s="33">
        <v>32900</v>
      </c>
      <c r="E6" s="33">
        <v>31923</v>
      </c>
      <c r="F6" s="32">
        <v>41367</v>
      </c>
      <c r="G6" s="33">
        <v>35905</v>
      </c>
      <c r="H6" s="34">
        <v>36762</v>
      </c>
      <c r="I6" s="33">
        <v>58670</v>
      </c>
      <c r="J6" s="33">
        <v>88439.7</v>
      </c>
      <c r="K6" s="34">
        <v>88070.481650000002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13</v>
      </c>
      <c r="D7" s="36">
        <v>27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10170</v>
      </c>
      <c r="D8" s="20">
        <f t="shared" ref="D8:K8" si="1">SUM(D9:D15)</f>
        <v>14114</v>
      </c>
      <c r="E8" s="20">
        <f t="shared" si="1"/>
        <v>8459</v>
      </c>
      <c r="F8" s="21">
        <f t="shared" si="1"/>
        <v>9550</v>
      </c>
      <c r="G8" s="20">
        <f t="shared" si="1"/>
        <v>10716</v>
      </c>
      <c r="H8" s="22">
        <f t="shared" si="1"/>
        <v>10716</v>
      </c>
      <c r="I8" s="20">
        <f t="shared" si="1"/>
        <v>9550</v>
      </c>
      <c r="J8" s="20">
        <f t="shared" si="1"/>
        <v>9550</v>
      </c>
      <c r="K8" s="20">
        <f t="shared" si="1"/>
        <v>9568.9000000000015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10170</v>
      </c>
      <c r="D9" s="28">
        <v>13990</v>
      </c>
      <c r="E9" s="28">
        <v>8400</v>
      </c>
      <c r="F9" s="27">
        <v>9200</v>
      </c>
      <c r="G9" s="28">
        <v>10366</v>
      </c>
      <c r="H9" s="29">
        <v>10366</v>
      </c>
      <c r="I9" s="28">
        <v>9200</v>
      </c>
      <c r="J9" s="28">
        <v>9200</v>
      </c>
      <c r="K9" s="29">
        <v>9200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50</v>
      </c>
      <c r="G14" s="33">
        <v>50</v>
      </c>
      <c r="H14" s="34">
        <v>50</v>
      </c>
      <c r="I14" s="33">
        <v>50</v>
      </c>
      <c r="J14" s="33">
        <v>50</v>
      </c>
      <c r="K14" s="34">
        <v>52.7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124</v>
      </c>
      <c r="E15" s="36">
        <v>59</v>
      </c>
      <c r="F15" s="35">
        <v>300</v>
      </c>
      <c r="G15" s="36">
        <v>300</v>
      </c>
      <c r="H15" s="37">
        <v>300</v>
      </c>
      <c r="I15" s="36">
        <v>300</v>
      </c>
      <c r="J15" s="36">
        <v>300</v>
      </c>
      <c r="K15" s="37">
        <v>316.2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8379</v>
      </c>
      <c r="D16" s="20">
        <f t="shared" ref="D16:K16" si="2">SUM(D17:D23)</f>
        <v>14033</v>
      </c>
      <c r="E16" s="20">
        <f t="shared" si="2"/>
        <v>23454</v>
      </c>
      <c r="F16" s="21">
        <f t="shared" si="2"/>
        <v>23845</v>
      </c>
      <c r="G16" s="20">
        <f t="shared" si="2"/>
        <v>23071</v>
      </c>
      <c r="H16" s="22">
        <f t="shared" si="2"/>
        <v>22214</v>
      </c>
      <c r="I16" s="20">
        <f t="shared" si="2"/>
        <v>33043</v>
      </c>
      <c r="J16" s="20">
        <f t="shared" si="2"/>
        <v>32223</v>
      </c>
      <c r="K16" s="20">
        <f t="shared" si="2"/>
        <v>36419.029000000002</v>
      </c>
    </row>
    <row r="17" spans="1:11" s="14" customFormat="1" ht="12.75" customHeight="1" x14ac:dyDescent="0.25">
      <c r="A17" s="25"/>
      <c r="B17" s="26" t="s">
        <v>22</v>
      </c>
      <c r="C17" s="27">
        <v>3327</v>
      </c>
      <c r="D17" s="28">
        <v>9200</v>
      </c>
      <c r="E17" s="28">
        <v>19608</v>
      </c>
      <c r="F17" s="27">
        <v>17442</v>
      </c>
      <c r="G17" s="28">
        <v>17676</v>
      </c>
      <c r="H17" s="29">
        <v>17676</v>
      </c>
      <c r="I17" s="28">
        <v>27650</v>
      </c>
      <c r="J17" s="28">
        <v>28493</v>
      </c>
      <c r="K17" s="29">
        <v>31495.808000000001</v>
      </c>
    </row>
    <row r="18" spans="1:11" s="14" customFormat="1" ht="12.75" customHeight="1" x14ac:dyDescent="0.25">
      <c r="A18" s="25"/>
      <c r="B18" s="26" t="s">
        <v>23</v>
      </c>
      <c r="C18" s="32">
        <v>5052</v>
      </c>
      <c r="D18" s="33">
        <v>4833</v>
      </c>
      <c r="E18" s="33">
        <v>3846</v>
      </c>
      <c r="F18" s="32">
        <v>6403</v>
      </c>
      <c r="G18" s="33">
        <v>5395</v>
      </c>
      <c r="H18" s="34">
        <v>4538</v>
      </c>
      <c r="I18" s="33">
        <v>5393</v>
      </c>
      <c r="J18" s="33">
        <v>3730</v>
      </c>
      <c r="K18" s="34">
        <v>4923.2209999999995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20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81121.979340000005</v>
      </c>
      <c r="D26" s="46">
        <f t="shared" ref="D26:K26" si="3">+D4+D8+D16+D24</f>
        <v>99731</v>
      </c>
      <c r="E26" s="46">
        <f t="shared" si="3"/>
        <v>109503</v>
      </c>
      <c r="F26" s="47">
        <f t="shared" si="3"/>
        <v>124000</v>
      </c>
      <c r="G26" s="46">
        <f t="shared" si="3"/>
        <v>119985</v>
      </c>
      <c r="H26" s="48">
        <f t="shared" si="3"/>
        <v>119535</v>
      </c>
      <c r="I26" s="46">
        <f t="shared" si="3"/>
        <v>163944</v>
      </c>
      <c r="J26" s="46">
        <f t="shared" si="3"/>
        <v>196670.7</v>
      </c>
      <c r="K26" s="46">
        <f t="shared" si="3"/>
        <v>207604.96515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2014-05-29T12:20:20Z</dcterms:created>
  <dcterms:modified xsi:type="dcterms:W3CDTF">2014-05-30T13:32:10Z</dcterms:modified>
</cp:coreProperties>
</file>